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<sst xmlns="http://schemas.openxmlformats.org/spreadsheetml/2006/main" count="240" uniqueCount="75">
  <si>
    <t>Units</t>
  </si>
  <si>
    <t>Value</t>
  </si>
  <si>
    <t>ASP</t>
  </si>
  <si>
    <t>Month</t>
  </si>
  <si>
    <t xml:space="preserve"> Month</t>
  </si>
  <si>
    <t>Var.vs.</t>
  </si>
  <si>
    <t>% Var.vs.</t>
  </si>
  <si>
    <t>YTD</t>
  </si>
  <si>
    <t xml:space="preserve"> YTD</t>
  </si>
  <si>
    <t>Annual</t>
  </si>
  <si>
    <t>%YTD</t>
  </si>
  <si>
    <t>Code</t>
  </si>
  <si>
    <t>Description</t>
  </si>
  <si>
    <t>Data Type</t>
  </si>
  <si>
    <t>11 Actual</t>
  </si>
  <si>
    <t xml:space="preserve"> 11 Plan</t>
  </si>
  <si>
    <t>11 Plan</t>
  </si>
  <si>
    <t xml:space="preserve"> 10 Actual</t>
  </si>
  <si>
    <t>10 Actual</t>
  </si>
  <si>
    <t>01-61-61-01</t>
  </si>
  <si>
    <t>Pacilon</t>
  </si>
  <si>
    <t>01-61-61-02</t>
  </si>
  <si>
    <t>Septilon</t>
  </si>
  <si>
    <t>01-61-61-03</t>
  </si>
  <si>
    <t>Nevodal</t>
  </si>
  <si>
    <t>CNS</t>
  </si>
  <si>
    <t>01-62-62-01</t>
  </si>
  <si>
    <t>Prazine</t>
  </si>
  <si>
    <t>01-62-62-02</t>
  </si>
  <si>
    <t>Mentalon</t>
  </si>
  <si>
    <t>01-62-62-03</t>
  </si>
  <si>
    <t>Battelon</t>
  </si>
  <si>
    <t>01-62-62-04</t>
  </si>
  <si>
    <t>Waddleon</t>
  </si>
  <si>
    <t>01-62-62-05</t>
  </si>
  <si>
    <t>Crestoring</t>
  </si>
  <si>
    <t>Contraception</t>
  </si>
  <si>
    <t>01-63-63-01</t>
  </si>
  <si>
    <t>Frendiol</t>
  </si>
  <si>
    <t>01-63-63-02</t>
  </si>
  <si>
    <t>Menial</t>
  </si>
  <si>
    <t>01-63-63-05</t>
  </si>
  <si>
    <t>Ovulastine</t>
  </si>
  <si>
    <t>HRT</t>
  </si>
  <si>
    <t>01-64-64-01</t>
  </si>
  <si>
    <t>01-64-64-02</t>
  </si>
  <si>
    <t>Orgastolon</t>
  </si>
  <si>
    <t>01-64-64-03</t>
  </si>
  <si>
    <t>Pregaston</t>
  </si>
  <si>
    <t>01-64-64-04</t>
  </si>
  <si>
    <t>Questolan</t>
  </si>
  <si>
    <t>IVF</t>
  </si>
  <si>
    <t>01-65-65-01</t>
  </si>
  <si>
    <t>Lesterlon</t>
  </si>
  <si>
    <t>01-65-65-03</t>
  </si>
  <si>
    <t>Masterlon</t>
  </si>
  <si>
    <t>01-65-65-05</t>
  </si>
  <si>
    <t>Dentalon</t>
  </si>
  <si>
    <t>01-65-65-06</t>
  </si>
  <si>
    <t>Vestolon</t>
  </si>
  <si>
    <t>Anaesthetics</t>
  </si>
  <si>
    <t>01-69-69-02</t>
  </si>
  <si>
    <t>Dandelon</t>
  </si>
  <si>
    <t>01-69-69-03</t>
  </si>
  <si>
    <t>Prestoline</t>
  </si>
  <si>
    <t>Other</t>
  </si>
  <si>
    <t>Women's Health</t>
  </si>
  <si>
    <t>Cleareze Tabs</t>
  </si>
  <si>
    <t>Cleareze Liquid</t>
  </si>
  <si>
    <t>Antihistamines</t>
  </si>
  <si>
    <t>PowerClear Tabs</t>
  </si>
  <si>
    <t>Power Clear Inject</t>
  </si>
  <si>
    <t>Anti-infectives</t>
  </si>
  <si>
    <t>General Health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</si>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</sst>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"/>
    <numFmt numFmtId="165" formatCode="M/d/yyyy"/>
  </numFmts>
  <fonts count="9">
    <font>
      <sz val="10"/>
      <name val="Tahoma"/>
      <family val="0"/>
    </font>
    <font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58"/>
      <name val="Tahoma"/>
      <family val="0"/>
    </font>
    <font>
      <sz val="8"/>
      <color indexed="58"/>
      <name val="Tahoma"/>
      <family val="0"/>
    </font>
    <font>
      <sz val="8"/>
      <color indexed="58"/>
      <name val="Arial"/>
      <family val="0"/>
    </font>
    <font>
      <b/>
      <sz val="8"/>
      <color indexed="5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right" vertical="top"/>
    </xf>
    <xf numFmtId="164" fontId="7" fillId="0" borderId="14" xfId="0" applyNumberFormat="1" applyFont="1" applyBorder="1" applyAlignment="1">
      <alignment horizontal="right" vertical="top"/>
    </xf>
    <xf numFmtId="2" fontId="7" fillId="0" borderId="14" xfId="0" applyNumberFormat="1" applyFont="1" applyBorder="1" applyAlignment="1">
      <alignment horizontal="right" vertical="top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8" fillId="4" borderId="21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 vertical="top"/>
    </xf>
    <xf numFmtId="0" fontId="8" fillId="4" borderId="22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25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 vertical="top"/>
    </xf>
    <xf numFmtId="0" fontId="8" fillId="4" borderId="25" xfId="0" applyFont="1" applyFill="1" applyBorder="1" applyAlignment="1">
      <alignment horizontal="right"/>
    </xf>
    <xf numFmtId="0" fontId="8" fillId="4" borderId="25" xfId="0" applyFont="1" applyFill="1" applyBorder="1" applyAlignment="1">
      <alignment horizontal="right" vertical="top"/>
    </xf>
    <xf numFmtId="3" fontId="8" fillId="4" borderId="25" xfId="0" applyNumberFormat="1" applyFont="1" applyFill="1" applyBorder="1" applyAlignment="1">
      <alignment horizontal="right" vertical="top"/>
    </xf>
    <xf numFmtId="164" fontId="8" fillId="4" borderId="25" xfId="0" applyNumberFormat="1" applyFont="1" applyFill="1" applyBorder="1" applyAlignment="1">
      <alignment horizontal="right" vertical="top"/>
    </xf>
    <xf numFmtId="2" fontId="8" fillId="4" borderId="25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1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8" fillId="2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vertical="top"/>
    </xf>
    <xf numFmtId="0" fontId="8" fillId="2" borderId="25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 vertical="top"/>
    </xf>
    <xf numFmtId="3" fontId="8" fillId="2" borderId="25" xfId="0" applyNumberFormat="1" applyFont="1" applyFill="1" applyBorder="1" applyAlignment="1">
      <alignment horizontal="right" vertical="top"/>
    </xf>
    <xf numFmtId="164" fontId="8" fillId="2" borderId="25" xfId="0" applyNumberFormat="1" applyFont="1" applyFill="1" applyBorder="1" applyAlignment="1">
      <alignment horizontal="right" vertical="top"/>
    </xf>
    <xf numFmtId="2" fontId="8" fillId="2" borderId="25" xfId="0" applyNumberFormat="1" applyFont="1" applyFill="1" applyBorder="1" applyAlignment="1">
      <alignment horizontal="right" vertical="top"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5" fillId="3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10" xfId="0" applyNumberFormat="1" applyFont="1" applyFill="1" applyBorder="1" applyAlignment="1">
      <alignment/>
    </xf>
    <xf numFmtId="165" fontId="7" fillId="3" borderId="11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 horizontal="left"/>
    </xf>
    <xf numFmtId="165" fontId="7" fillId="3" borderId="12" xfId="0" applyNumberFormat="1" applyFont="1" applyFill="1" applyBorder="1" applyAlignment="1">
      <alignment horizontal="left" vertical="top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16" xfId="0" applyFont="1" applyFill="1" applyBorder="1" applyAlignment="1">
      <alignment/>
    </xf>
    <xf numFmtId="0" fontId="8" fillId="5" borderId="17" xfId="0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5" borderId="21" xfId="0" applyFont="1" applyFill="1" applyBorder="1" applyAlignment="1">
      <alignment/>
    </xf>
    <xf numFmtId="0" fontId="8" fillId="5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 vertical="top"/>
    </xf>
    <xf numFmtId="0" fontId="8" fillId="5" borderId="22" xfId="0" applyFont="1" applyFill="1" applyBorder="1" applyAlignment="1">
      <alignment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8" fillId="5" borderId="25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 vertical="top"/>
    </xf>
    <xf numFmtId="0" fontId="8" fillId="5" borderId="25" xfId="0" applyFont="1" applyFill="1" applyBorder="1" applyAlignment="1">
      <alignment horizontal="right"/>
    </xf>
    <xf numFmtId="0" fontId="8" fillId="5" borderId="25" xfId="0" applyFont="1" applyFill="1" applyBorder="1" applyAlignment="1">
      <alignment horizontal="right" vertical="top"/>
    </xf>
    <xf numFmtId="3" fontId="8" fillId="5" borderId="25" xfId="0" applyNumberFormat="1" applyFont="1" applyFill="1" applyBorder="1" applyAlignment="1">
      <alignment horizontal="right" vertical="top"/>
    </xf>
    <xf numFmtId="164" fontId="8" fillId="5" borderId="25" xfId="0" applyNumberFormat="1" applyFont="1" applyFill="1" applyBorder="1" applyAlignment="1">
      <alignment horizontal="right" vertical="top"/>
    </xf>
    <xf numFmtId="2" fontId="8" fillId="5" borderId="25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8FF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tabSelected="1" workbookViewId="0" topLeftCell="A1">
      <pane xSplit="4" ySplit="3" topLeftCell="E4" activePane="bottomRight" state="frozen"/>
      <selection pane="bottomRight" activeCell="A1" sqref="A1"/>
      <selection pane="topRight" activeCell="A1" sqref="A1"/>
      <selection pane="bottomLeft" activeCell="A1" sqref="A1"/>
      <selection pane="topLeft" activeCell="A1" sqref="A1"/>
    </sheetView>
  </sheetViews>
  <sheetFormatPr defaultColWidth="9.140625" defaultRowHeight="12.75"/>
  <cols>
    <col min="1" max="1" width="9.140625" style="0" hidden="1" customWidth="1"/>
    <col min="2" max="2" width="14.57421875" style="0" customWidth="1"/>
    <col min="3" max="4" width="9.140625" style="0" hidden="1" customWidth="1"/>
    <col min="5" max="6" width="8.7109375" style="0" customWidth="1"/>
    <col min="7" max="7" width="7.421875" style="0" customWidth="1"/>
    <col min="8" max="8" width="8.7109375" style="0" customWidth="1"/>
    <col min="9" max="9" width="9.140625" style="0" customWidth="1"/>
    <col min="10" max="10" width="8.7109375" style="0" customWidth="1"/>
    <col min="11" max="11" width="9.140625" style="0" customWidth="1"/>
    <col min="12" max="13" width="9.57421875" style="0" customWidth="1"/>
    <col min="14" max="15" width="8.7109375" style="0" customWidth="1"/>
    <col min="16" max="16" width="9.57421875" style="0" customWidth="1"/>
    <col min="17" max="17" width="9.28125" style="0" customWidth="1"/>
    <col min="18" max="18" width="9.14062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9.140625" style="0" customWidth="1"/>
    <col min="23" max="23" width="8.7109375" style="0" customWidth="1"/>
    <col min="24" max="25" width="9.57421875" style="0" customWidth="1"/>
    <col min="26" max="26" width="7.8515625" style="0" customWidth="1"/>
    <col min="27" max="27" width="8.7109375" style="0" customWidth="1"/>
    <col min="28" max="28" width="9.57421875" style="0" customWidth="1"/>
    <col min="29" max="29" width="9.28125" style="0" customWidth="1"/>
    <col min="30" max="30" width="9.140625" style="0" customWidth="1"/>
    <col min="31" max="31" width="9.57421875" style="0" customWidth="1"/>
    <col min="32" max="32" width="7.7109375" style="0" customWidth="1"/>
    <col min="33" max="33" width="9.57421875" style="0" customWidth="1"/>
    <col min="34" max="34" width="9.140625" style="0" customWidth="1"/>
    <col min="35" max="36" width="10.421875" style="0" customWidth="1"/>
    <col min="37" max="38" width="8.7109375" style="0" customWidth="1"/>
    <col min="39" max="39" width="10.421875" style="0" customWidth="1"/>
    <col min="40" max="40" width="9.28125" style="0" customWidth="1"/>
    <col min="41" max="41" width="9.140625" style="0" customWidth="1"/>
    <col min="42" max="42" width="10.421875" style="0" customWidth="1"/>
    <col min="43" max="43" width="7.7109375" style="0" customWidth="1"/>
    <col min="44" max="44" width="10.421875" style="0" customWidth="1"/>
    <col min="45" max="45" width="9.140625" style="0" customWidth="1"/>
    <col min="46" max="46" width="8.7109375" style="0" customWidth="1"/>
    <col min="47" max="47" width="7.7109375" style="0" customWidth="1"/>
    <col min="48" max="48" width="8.7109375" style="0" customWidth="1"/>
    <col min="49" max="49" width="9.140625" style="0" customWidth="1"/>
    <col min="50" max="50" width="8.7109375" style="0" customWidth="1"/>
    <col min="51" max="51" width="7.28125" style="0" customWidth="1"/>
    <col min="52" max="52" width="8.7109375" style="0" customWidth="1"/>
    <col min="53" max="256" width="9.140625" style="0" customWidth="1"/>
  </cols>
  <sheetData>
    <row r="1" spans="1:52" ht="14.25" customHeight="1">
      <c r="A1" s="15"/>
      <c r="B1" s="15"/>
      <c r="C1" s="15"/>
      <c r="D1" s="15"/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2</v>
      </c>
      <c r="T1" s="15" t="s">
        <v>2</v>
      </c>
      <c r="U1" s="15" t="s">
        <v>2</v>
      </c>
      <c r="V1" s="15" t="s">
        <v>2</v>
      </c>
      <c r="W1" s="15" t="s">
        <v>2</v>
      </c>
      <c r="X1" s="15" t="s">
        <v>0</v>
      </c>
      <c r="Y1" s="15" t="s">
        <v>0</v>
      </c>
      <c r="Z1" s="15" t="s">
        <v>0</v>
      </c>
      <c r="AA1" s="15" t="s">
        <v>0</v>
      </c>
      <c r="AB1" s="15" t="s">
        <v>0</v>
      </c>
      <c r="AC1" s="15" t="s">
        <v>0</v>
      </c>
      <c r="AD1" s="15" t="s">
        <v>0</v>
      </c>
      <c r="AE1" s="15" t="s">
        <v>0</v>
      </c>
      <c r="AF1" s="15" t="s">
        <v>0</v>
      </c>
      <c r="AG1" s="15" t="s">
        <v>0</v>
      </c>
      <c r="AH1" s="15" t="s">
        <v>0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  <c r="AQ1" s="15" t="s">
        <v>1</v>
      </c>
      <c r="AR1" s="15" t="s">
        <v>1</v>
      </c>
      <c r="AS1" s="15" t="s">
        <v>1</v>
      </c>
      <c r="AT1" s="15" t="s">
        <v>2</v>
      </c>
      <c r="AU1" s="15" t="s">
        <v>2</v>
      </c>
      <c r="AV1" s="15" t="s">
        <v>2</v>
      </c>
      <c r="AW1" s="15" t="s">
        <v>2</v>
      </c>
      <c r="AX1" s="15" t="s">
        <v>2</v>
      </c>
      <c r="AY1" s="15" t="s">
        <v>2</v>
      </c>
      <c r="AZ1" s="15" t="s">
        <v>2</v>
      </c>
    </row>
    <row r="2" spans="1:52" ht="14.25" customHeight="1">
      <c r="A2" s="15"/>
      <c r="B2" s="15"/>
      <c r="C2" s="15"/>
      <c r="D2" s="15"/>
      <c r="E2" s="15" t="s">
        <v>3</v>
      </c>
      <c r="F2" s="15" t="s">
        <v>4</v>
      </c>
      <c r="G2" s="15" t="s">
        <v>5</v>
      </c>
      <c r="H2" s="15" t="s">
        <v>6</v>
      </c>
      <c r="I2" s="15" t="s">
        <v>3</v>
      </c>
      <c r="J2" s="15" t="s">
        <v>5</v>
      </c>
      <c r="K2" s="15" t="s">
        <v>6</v>
      </c>
      <c r="L2" s="15" t="s">
        <v>3</v>
      </c>
      <c r="M2" s="15" t="s">
        <v>4</v>
      </c>
      <c r="N2" s="15" t="s">
        <v>5</v>
      </c>
      <c r="O2" s="15" t="s">
        <v>6</v>
      </c>
      <c r="P2" s="15" t="s">
        <v>3</v>
      </c>
      <c r="Q2" s="15" t="s">
        <v>5</v>
      </c>
      <c r="R2" s="15" t="s">
        <v>6</v>
      </c>
      <c r="S2" s="15" t="s">
        <v>3</v>
      </c>
      <c r="T2" s="15" t="s">
        <v>4</v>
      </c>
      <c r="U2" s="15" t="s">
        <v>6</v>
      </c>
      <c r="V2" s="15" t="s">
        <v>3</v>
      </c>
      <c r="W2" s="15" t="s">
        <v>6</v>
      </c>
      <c r="X2" s="15" t="s">
        <v>7</v>
      </c>
      <c r="Y2" s="15" t="s">
        <v>8</v>
      </c>
      <c r="Z2" s="15" t="s">
        <v>5</v>
      </c>
      <c r="AA2" s="15" t="s">
        <v>6</v>
      </c>
      <c r="AB2" s="15" t="s">
        <v>7</v>
      </c>
      <c r="AC2" s="15" t="s">
        <v>5</v>
      </c>
      <c r="AD2" s="15" t="s">
        <v>6</v>
      </c>
      <c r="AE2" s="15" t="s">
        <v>9</v>
      </c>
      <c r="AF2" s="15" t="s">
        <v>10</v>
      </c>
      <c r="AG2" s="15" t="s">
        <v>9</v>
      </c>
      <c r="AH2" s="15" t="s">
        <v>10</v>
      </c>
      <c r="AI2" s="15" t="s">
        <v>7</v>
      </c>
      <c r="AJ2" s="15" t="s">
        <v>8</v>
      </c>
      <c r="AK2" s="15" t="s">
        <v>5</v>
      </c>
      <c r="AL2" s="15" t="s">
        <v>6</v>
      </c>
      <c r="AM2" s="15" t="s">
        <v>7</v>
      </c>
      <c r="AN2" s="15" t="s">
        <v>5</v>
      </c>
      <c r="AO2" s="15" t="s">
        <v>6</v>
      </c>
      <c r="AP2" s="15" t="s">
        <v>9</v>
      </c>
      <c r="AQ2" s="15" t="s">
        <v>10</v>
      </c>
      <c r="AR2" s="15" t="s">
        <v>9</v>
      </c>
      <c r="AS2" s="15" t="s">
        <v>10</v>
      </c>
      <c r="AT2" s="15" t="s">
        <v>7</v>
      </c>
      <c r="AU2" s="15" t="s">
        <v>8</v>
      </c>
      <c r="AV2" s="15" t="s">
        <v>6</v>
      </c>
      <c r="AW2" s="15" t="s">
        <v>7</v>
      </c>
      <c r="AX2" s="15" t="s">
        <v>6</v>
      </c>
      <c r="AY2" s="15" t="s">
        <v>9</v>
      </c>
      <c r="AZ2" s="15" t="s">
        <v>9</v>
      </c>
    </row>
    <row r="3" spans="1:52" ht="14.25" customHeight="1">
      <c r="A3" s="15" t="s">
        <v>11</v>
      </c>
      <c r="B3" s="15" t="s">
        <v>12</v>
      </c>
      <c r="C3" s="15" t="s">
        <v>13</v>
      </c>
      <c r="D3" s="15"/>
      <c r="E3" s="15" t="s">
        <v>14</v>
      </c>
      <c r="F3" s="15" t="s">
        <v>15</v>
      </c>
      <c r="G3" s="15" t="s">
        <v>16</v>
      </c>
      <c r="H3" s="15" t="s">
        <v>15</v>
      </c>
      <c r="I3" s="15" t="s">
        <v>17</v>
      </c>
      <c r="J3" s="15" t="s">
        <v>18</v>
      </c>
      <c r="K3" s="15" t="s">
        <v>17</v>
      </c>
      <c r="L3" s="15" t="s">
        <v>14</v>
      </c>
      <c r="M3" s="15" t="s">
        <v>15</v>
      </c>
      <c r="N3" s="15" t="s">
        <v>16</v>
      </c>
      <c r="O3" s="15" t="s">
        <v>15</v>
      </c>
      <c r="P3" s="15" t="s">
        <v>17</v>
      </c>
      <c r="Q3" s="15" t="s">
        <v>18</v>
      </c>
      <c r="R3" s="15" t="s">
        <v>17</v>
      </c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 t="s">
        <v>14</v>
      </c>
      <c r="Y3" s="15" t="s">
        <v>15</v>
      </c>
      <c r="Z3" s="15" t="s">
        <v>16</v>
      </c>
      <c r="AA3" s="15" t="s">
        <v>15</v>
      </c>
      <c r="AB3" s="15" t="s">
        <v>17</v>
      </c>
      <c r="AC3" s="15" t="s">
        <v>18</v>
      </c>
      <c r="AD3" s="15" t="s">
        <v>17</v>
      </c>
      <c r="AE3" s="15" t="s">
        <v>16</v>
      </c>
      <c r="AF3" s="15" t="s">
        <v>15</v>
      </c>
      <c r="AG3" s="15" t="s">
        <v>18</v>
      </c>
      <c r="AH3" s="15" t="s">
        <v>17</v>
      </c>
      <c r="AI3" s="15" t="s">
        <v>14</v>
      </c>
      <c r="AJ3" s="15" t="s">
        <v>15</v>
      </c>
      <c r="AK3" s="15" t="s">
        <v>16</v>
      </c>
      <c r="AL3" s="15" t="s">
        <v>15</v>
      </c>
      <c r="AM3" s="15" t="s">
        <v>17</v>
      </c>
      <c r="AN3" s="15" t="s">
        <v>18</v>
      </c>
      <c r="AO3" s="15" t="s">
        <v>17</v>
      </c>
      <c r="AP3" s="15" t="s">
        <v>16</v>
      </c>
      <c r="AQ3" s="15" t="s">
        <v>15</v>
      </c>
      <c r="AR3" s="15" t="s">
        <v>18</v>
      </c>
      <c r="AS3" s="15" t="s">
        <v>17</v>
      </c>
      <c r="AT3" s="15" t="s">
        <v>14</v>
      </c>
      <c r="AU3" s="15" t="s">
        <v>15</v>
      </c>
      <c r="AV3" s="15" t="s">
        <v>16</v>
      </c>
      <c r="AW3" s="15" t="s">
        <v>17</v>
      </c>
      <c r="AX3" s="15" t="s">
        <v>18</v>
      </c>
      <c r="AY3" s="15" t="s">
        <v>16</v>
      </c>
      <c r="AZ3" s="15" t="s">
        <v>18</v>
      </c>
    </row>
    <row r="4" spans="1:52" ht="12.75">
      <c r="A4" s="25" t="s">
        <v>19</v>
      </c>
      <c r="B4" s="29" t="s">
        <v>20</v>
      </c>
      <c r="C4" s="29" t="s">
        <v>1</v>
      </c>
      <c r="D4" s="29"/>
      <c r="E4" s="37">
        <v>582913</v>
      </c>
      <c r="F4" s="37">
        <v>506655</v>
      </c>
      <c r="G4" s="37">
        <f>(E4-F4)</f>
        <v>0</v>
      </c>
      <c r="H4" s="38">
        <f>IF(F4&lt;&gt;0,100*(E4-F4)/F4,0)</f>
        <v>0</v>
      </c>
      <c r="I4" s="37">
        <v>569802</v>
      </c>
      <c r="J4" s="37">
        <f>(E4-I4)</f>
        <v>0</v>
      </c>
      <c r="K4" s="38">
        <f>IF(I4&lt;&gt;0,100*(E4-I4)/I4,0)</f>
        <v>0</v>
      </c>
      <c r="L4" s="37">
        <v>4389029.410646677</v>
      </c>
      <c r="M4" s="37">
        <v>3781303.2955135107</v>
      </c>
      <c r="N4" s="37">
        <f>(L4-M4)</f>
        <v>0</v>
      </c>
      <c r="O4" s="38">
        <f>IF(M4&lt;&gt;0,100*(L4-M4)/M4,0)</f>
        <v>0</v>
      </c>
      <c r="P4" s="37">
        <v>3962390.099472046</v>
      </c>
      <c r="Q4" s="37">
        <f>(L4-P4)</f>
        <v>0</v>
      </c>
      <c r="R4" s="38">
        <f>IF(P4&lt;&gt;0,100*(L4-P4)/P4,0)</f>
        <v>0</v>
      </c>
      <c r="S4" s="39">
        <f>IF(E4&lt;&gt;0,L4/E4,0)</f>
        <v>0</v>
      </c>
      <c r="T4" s="39">
        <f>IF(F4&lt;&gt;0,M4/F4,0)</f>
        <v>0</v>
      </c>
      <c r="U4" s="38">
        <f>IF(T4&lt;&gt;0,100*(S4-T4)/T4,0)</f>
        <v>0</v>
      </c>
      <c r="V4" s="39">
        <f>IF(I4&lt;&gt;0,P4/I4,0)</f>
        <v>0</v>
      </c>
      <c r="W4" s="38">
        <f>IF(V4&lt;&gt;0,100*(S4-V4)/V4,0)</f>
        <v>0</v>
      </c>
      <c r="X4" s="37">
        <v>2325018</v>
      </c>
      <c r="Y4" s="37">
        <v>2104750</v>
      </c>
      <c r="Z4" s="37">
        <f>(X4-Y4)</f>
        <v>0</v>
      </c>
      <c r="AA4" s="38">
        <f>IF(Y4&lt;&gt;0,100*(X4-Y4)/Y4,0)</f>
        <v>0</v>
      </c>
      <c r="AB4" s="37">
        <v>2062314</v>
      </c>
      <c r="AC4" s="37">
        <f>(X4-AB4)</f>
        <v>0</v>
      </c>
      <c r="AD4" s="38">
        <f>IF(AB4&lt;&gt;0,100*(X4-AB4)/AB4,0)</f>
        <v>0</v>
      </c>
      <c r="AE4" s="37">
        <v>6756208</v>
      </c>
      <c r="AF4" s="38">
        <f>IF(AE4&lt;&gt;0,100*X4/AE4,0)</f>
        <v>0</v>
      </c>
      <c r="AG4" s="37">
        <v>6993598</v>
      </c>
      <c r="AH4" s="38">
        <f>IF(AG4&lt;&gt;0,100*X4/AG4,0)</f>
        <v>0</v>
      </c>
      <c r="AI4" s="37">
        <v>17382882.660857677</v>
      </c>
      <c r="AJ4" s="37">
        <v>15634290.477117062</v>
      </c>
      <c r="AK4" s="37">
        <f>(AI4-AJ4)</f>
        <v>0</v>
      </c>
      <c r="AL4" s="38">
        <f>IF(AJ4&lt;&gt;0,100*(AI4-AJ4)/AJ4,0)</f>
        <v>0</v>
      </c>
      <c r="AM4" s="37">
        <v>14575061.689152598</v>
      </c>
      <c r="AN4" s="37">
        <f>(AI4-AM4)</f>
        <v>0</v>
      </c>
      <c r="AO4" s="38">
        <f>IF(AM4&lt;&gt;0,100*(AI4-AM4)/AM4,0)</f>
        <v>0</v>
      </c>
      <c r="AP4" s="37">
        <v>49686471.08883917</v>
      </c>
      <c r="AQ4" s="38">
        <f>IF(AP4&lt;&gt;0,100*AI4/AP4,0)</f>
        <v>0</v>
      </c>
      <c r="AR4" s="37">
        <v>49059235.07327044</v>
      </c>
      <c r="AS4" s="38">
        <f>IF(AR4&lt;&gt;0,100*AI4/AR4,0)</f>
        <v>0</v>
      </c>
      <c r="AT4" s="39">
        <f>IF(X4&lt;&gt;0,AI4/X4,0)</f>
        <v>0</v>
      </c>
      <c r="AU4" s="39">
        <f>IF(Y4&lt;&gt;0,AJ4/Y4,0)</f>
        <v>0</v>
      </c>
      <c r="AV4" s="38">
        <f>IF(AU4&lt;&gt;0,100*(AT4-AU4)/AU4,0)</f>
        <v>0</v>
      </c>
      <c r="AW4" s="39">
        <f>IF(AB4&lt;&gt;0,AM4/AB4,0)</f>
        <v>0</v>
      </c>
      <c r="AX4" s="38">
        <f>IF(AW4&lt;&gt;0,100*(AT4-AW4)/AW4,0)</f>
        <v>0</v>
      </c>
      <c r="AY4" s="38">
        <f>IF(AE4&lt;&gt;0,AP4/AE4,0)</f>
        <v>0</v>
      </c>
      <c r="AZ4" s="38">
        <f>IF(AG4&lt;&gt;0,AR4/AG4,0)</f>
        <v>0</v>
      </c>
    </row>
    <row r="5" spans="1:52" ht="12.75">
      <c r="A5" s="25" t="s">
        <v>21</v>
      </c>
      <c r="B5" s="29" t="s">
        <v>22</v>
      </c>
      <c r="C5" s="29" t="s">
        <v>1</v>
      </c>
      <c r="D5" s="29"/>
      <c r="E5" s="37">
        <v>387755</v>
      </c>
      <c r="F5" s="37">
        <v>396229</v>
      </c>
      <c r="G5" s="37">
        <f>(E5-F5)</f>
        <v>0</v>
      </c>
      <c r="H5" s="38">
        <f>IF(F5&lt;&gt;0,100*(E5-F5)/F5,0)</f>
        <v>0</v>
      </c>
      <c r="I5" s="37">
        <v>492111</v>
      </c>
      <c r="J5" s="37">
        <f>(E5-I5)</f>
        <v>0</v>
      </c>
      <c r="K5" s="38">
        <f>IF(I5&lt;&gt;0,100*(E5-I5)/I5,0)</f>
        <v>0</v>
      </c>
      <c r="L5" s="37">
        <v>1519556.9063994884</v>
      </c>
      <c r="M5" s="37">
        <v>1549707.0807390213</v>
      </c>
      <c r="N5" s="37">
        <f>(L5-M5)</f>
        <v>0</v>
      </c>
      <c r="O5" s="38">
        <f>IF(M5&lt;&gt;0,100*(L5-M5)/M5,0)</f>
        <v>0</v>
      </c>
      <c r="P5" s="37">
        <v>1749279.6542310715</v>
      </c>
      <c r="Q5" s="37">
        <f>(L5-P5)</f>
        <v>0</v>
      </c>
      <c r="R5" s="38">
        <f>IF(P5&lt;&gt;0,100*(L5-P5)/P5,0)</f>
        <v>0</v>
      </c>
      <c r="S5" s="39">
        <f>IF(E5&lt;&gt;0,L5/E5,0)</f>
        <v>0</v>
      </c>
      <c r="T5" s="39">
        <f>IF(F5&lt;&gt;0,M5/F5,0)</f>
        <v>0</v>
      </c>
      <c r="U5" s="38">
        <f>IF(T5&lt;&gt;0,100*(S5-T5)/T5,0)</f>
        <v>0</v>
      </c>
      <c r="V5" s="39">
        <f>IF(I5&lt;&gt;0,P5/I5,0)</f>
        <v>0</v>
      </c>
      <c r="W5" s="38">
        <f>IF(V5&lt;&gt;0,100*(S5-V5)/V5,0)</f>
        <v>0</v>
      </c>
      <c r="X5" s="37">
        <v>1849547</v>
      </c>
      <c r="Y5" s="37">
        <v>1968672</v>
      </c>
      <c r="Z5" s="37">
        <f>(X5-Y5)</f>
        <v>0</v>
      </c>
      <c r="AA5" s="38">
        <f>IF(Y5&lt;&gt;0,100*(X5-Y5)/Y5,0)</f>
        <v>0</v>
      </c>
      <c r="AB5" s="37">
        <v>2099731</v>
      </c>
      <c r="AC5" s="37">
        <f>(X5-AB5)</f>
        <v>0</v>
      </c>
      <c r="AD5" s="38">
        <f>IF(AB5&lt;&gt;0,100*(X5-AB5)/AB5,0)</f>
        <v>0</v>
      </c>
      <c r="AE5" s="37">
        <v>6210109</v>
      </c>
      <c r="AF5" s="38">
        <f>IF(AE5&lt;&gt;0,100*X5/AE5,0)</f>
        <v>0</v>
      </c>
      <c r="AG5" s="37">
        <v>6619054</v>
      </c>
      <c r="AH5" s="38">
        <f>IF(AG5&lt;&gt;0,100*X5/AG5,0)</f>
        <v>0</v>
      </c>
      <c r="AI5" s="37">
        <v>6876552.38161993</v>
      </c>
      <c r="AJ5" s="37">
        <v>7275569.379148722</v>
      </c>
      <c r="AK5" s="37">
        <f>(AI5-AJ5)</f>
        <v>0</v>
      </c>
      <c r="AL5" s="38">
        <f>IF(AJ5&lt;&gt;0,100*(AI5-AJ5)/AJ5,0)</f>
        <v>0</v>
      </c>
      <c r="AM5" s="37">
        <v>7124072.742765188</v>
      </c>
      <c r="AN5" s="37">
        <f>(AI5-AM5)</f>
        <v>0</v>
      </c>
      <c r="AO5" s="38">
        <f>IF(AM5&lt;&gt;0,100*(AI5-AM5)/AM5,0)</f>
        <v>0</v>
      </c>
      <c r="AP5" s="37">
        <v>23169074.425429583</v>
      </c>
      <c r="AQ5" s="38">
        <f>IF(AP5&lt;&gt;0,100*AI5/AP5,0)</f>
        <v>0</v>
      </c>
      <c r="AR5" s="37">
        <v>23539566.380511522</v>
      </c>
      <c r="AS5" s="38">
        <f>IF(AR5&lt;&gt;0,100*AI5/AR5,0)</f>
        <v>0</v>
      </c>
      <c r="AT5" s="39">
        <f>IF(X5&lt;&gt;0,AI5/X5,0)</f>
        <v>0</v>
      </c>
      <c r="AU5" s="39">
        <f>IF(Y5&lt;&gt;0,AJ5/Y5,0)</f>
        <v>0</v>
      </c>
      <c r="AV5" s="38">
        <f>IF(AU5&lt;&gt;0,100*(AT5-AU5)/AU5,0)</f>
        <v>0</v>
      </c>
      <c r="AW5" s="39">
        <f>IF(AB5&lt;&gt;0,AM5/AB5,0)</f>
        <v>0</v>
      </c>
      <c r="AX5" s="38">
        <f>IF(AW5&lt;&gt;0,100*(AT5-AW5)/AW5,0)</f>
        <v>0</v>
      </c>
      <c r="AY5" s="38">
        <f>IF(AE5&lt;&gt;0,AP5/AE5,0)</f>
        <v>0</v>
      </c>
      <c r="AZ5" s="38">
        <f>IF(AG5&lt;&gt;0,AR5/AG5,0)</f>
        <v>0</v>
      </c>
    </row>
    <row r="6" spans="1:52" ht="12.75">
      <c r="A6" s="25" t="s">
        <v>23</v>
      </c>
      <c r="B6" s="29" t="s">
        <v>24</v>
      </c>
      <c r="C6" s="29" t="s">
        <v>1</v>
      </c>
      <c r="D6" s="29"/>
      <c r="E6" s="37">
        <v>10542</v>
      </c>
      <c r="F6" s="37">
        <v>9104</v>
      </c>
      <c r="G6" s="37">
        <f>(E6-F6)</f>
        <v>0</v>
      </c>
      <c r="H6" s="38">
        <f>IF(F6&lt;&gt;0,100*(E6-F6)/F6,0)</f>
        <v>0</v>
      </c>
      <c r="I6" s="37">
        <v>12235</v>
      </c>
      <c r="J6" s="37">
        <f>(E6-I6)</f>
        <v>0</v>
      </c>
      <c r="K6" s="38">
        <f>IF(I6&lt;&gt;0,100*(E6-I6)/I6,0)</f>
        <v>0</v>
      </c>
      <c r="L6" s="37">
        <v>1187554.5510978699</v>
      </c>
      <c r="M6" s="37">
        <v>1014041.387462616</v>
      </c>
      <c r="N6" s="37">
        <f>(L6-M6)</f>
        <v>0</v>
      </c>
      <c r="O6" s="38">
        <f>IF(M6&lt;&gt;0,100*(L6-M6)/M6,0)</f>
        <v>0</v>
      </c>
      <c r="P6" s="37">
        <v>1325847.5688667297</v>
      </c>
      <c r="Q6" s="37">
        <f>(L6-P6)</f>
        <v>0</v>
      </c>
      <c r="R6" s="38">
        <f>IF(P6&lt;&gt;0,100*(L6-P6)/P6,0)</f>
        <v>0</v>
      </c>
      <c r="S6" s="39">
        <f>IF(E6&lt;&gt;0,L6/E6,0)</f>
        <v>0</v>
      </c>
      <c r="T6" s="39">
        <f>IF(F6&lt;&gt;0,M6/F6,0)</f>
        <v>0</v>
      </c>
      <c r="U6" s="38">
        <f>IF(T6&lt;&gt;0,100*(S6-T6)/T6,0)</f>
        <v>0</v>
      </c>
      <c r="V6" s="39">
        <f>IF(I6&lt;&gt;0,P6/I6,0)</f>
        <v>0</v>
      </c>
      <c r="W6" s="38">
        <f>IF(V6&lt;&gt;0,100*(S6-V6)/V6,0)</f>
        <v>0</v>
      </c>
      <c r="X6" s="37">
        <v>40891</v>
      </c>
      <c r="Y6" s="37">
        <v>36688</v>
      </c>
      <c r="Z6" s="37">
        <f>(X6-Y6)</f>
        <v>0</v>
      </c>
      <c r="AA6" s="38">
        <f>IF(Y6&lt;&gt;0,100*(X6-Y6)/Y6,0)</f>
        <v>0</v>
      </c>
      <c r="AB6" s="37">
        <v>43051</v>
      </c>
      <c r="AC6" s="37">
        <f>(X6-AB6)</f>
        <v>0</v>
      </c>
      <c r="AD6" s="38">
        <f>IF(AB6&lt;&gt;0,100*(X6-AB6)/AB6,0)</f>
        <v>0</v>
      </c>
      <c r="AE6" s="37">
        <v>110717</v>
      </c>
      <c r="AF6" s="38">
        <f>IF(AE6&lt;&gt;0,100*X6/AE6,0)</f>
        <v>0</v>
      </c>
      <c r="AG6" s="37">
        <v>127253</v>
      </c>
      <c r="AH6" s="38">
        <f>IF(AG6&lt;&gt;0,100*X6/AG6,0)</f>
        <v>0</v>
      </c>
      <c r="AI6" s="37">
        <v>4672504.638320923</v>
      </c>
      <c r="AJ6" s="37">
        <v>4138007.759880066</v>
      </c>
      <c r="AK6" s="37">
        <f>(AI6-AJ6)</f>
        <v>0</v>
      </c>
      <c r="AL6" s="38">
        <f>IF(AJ6&lt;&gt;0,100*(AI6-AJ6)/AJ6,0)</f>
        <v>0</v>
      </c>
      <c r="AM6" s="37">
        <v>4799992.170001984</v>
      </c>
      <c r="AN6" s="37">
        <f>(AI6-AM6)</f>
        <v>0</v>
      </c>
      <c r="AO6" s="38">
        <f>IF(AM6&lt;&gt;0,100*(AI6-AM6)/AM6,0)</f>
        <v>0</v>
      </c>
      <c r="AP6" s="37">
        <v>12510198.600673676</v>
      </c>
      <c r="AQ6" s="38">
        <f>IF(AP6&lt;&gt;0,100*AI6/AP6,0)</f>
        <v>0</v>
      </c>
      <c r="AR6" s="37">
        <v>14074496.914848328</v>
      </c>
      <c r="AS6" s="38">
        <f>IF(AR6&lt;&gt;0,100*AI6/AR6,0)</f>
        <v>0</v>
      </c>
      <c r="AT6" s="39">
        <f>IF(X6&lt;&gt;0,AI6/X6,0)</f>
        <v>0</v>
      </c>
      <c r="AU6" s="39">
        <f>IF(Y6&lt;&gt;0,AJ6/Y6,0)</f>
        <v>0</v>
      </c>
      <c r="AV6" s="38">
        <f>IF(AU6&lt;&gt;0,100*(AT6-AU6)/AU6,0)</f>
        <v>0</v>
      </c>
      <c r="AW6" s="39">
        <f>IF(AB6&lt;&gt;0,AM6/AB6,0)</f>
        <v>0</v>
      </c>
      <c r="AX6" s="38">
        <f>IF(AW6&lt;&gt;0,100*(AT6-AW6)/AW6,0)</f>
        <v>0</v>
      </c>
      <c r="AY6" s="38">
        <f>IF(AE6&lt;&gt;0,AP6/AE6,0)</f>
        <v>0</v>
      </c>
      <c r="AZ6" s="38">
        <f>IF(AG6&lt;&gt;0,AR6/AG6,0)</f>
        <v>0</v>
      </c>
    </row>
    <row r="7" spans="1:52" ht="12.75">
      <c r="A7" s="54"/>
      <c r="B7" s="60" t="s">
        <v>25</v>
      </c>
      <c r="C7" s="60" t="s">
        <v>1</v>
      </c>
      <c r="D7" s="60"/>
      <c r="E7" s="63">
        <f>SUM(E4:E6)</f>
        <v>0</v>
      </c>
      <c r="F7" s="63">
        <f>SUM(F4:F6)</f>
        <v>0</v>
      </c>
      <c r="G7" s="63">
        <f>(E7-F7)</f>
        <v>0</v>
      </c>
      <c r="H7" s="64">
        <f>IF(F7&lt;&gt;0,100*(E7-F7)/F7,0)</f>
        <v>0</v>
      </c>
      <c r="I7" s="63">
        <f>SUM(I4:I6)</f>
        <v>0</v>
      </c>
      <c r="J7" s="63">
        <f>(E7-I7)</f>
        <v>0</v>
      </c>
      <c r="K7" s="64">
        <f>IF(I7&lt;&gt;0,100*(E7-I7)/I7,0)</f>
        <v>0</v>
      </c>
      <c r="L7" s="63">
        <f>SUM(L4:L6)</f>
        <v>0</v>
      </c>
      <c r="M7" s="63">
        <f>SUM(M4:M6)</f>
        <v>0</v>
      </c>
      <c r="N7" s="63">
        <f>(L7-M7)</f>
        <v>0</v>
      </c>
      <c r="O7" s="64">
        <f>IF(M7&lt;&gt;0,100*(L7-M7)/M7,0)</f>
        <v>0</v>
      </c>
      <c r="P7" s="63">
        <f>SUM(P4:P6)</f>
        <v>0</v>
      </c>
      <c r="Q7" s="63">
        <f>(L7-P7)</f>
        <v>0</v>
      </c>
      <c r="R7" s="64">
        <f>IF(P7&lt;&gt;0,100*(L7-P7)/P7,0)</f>
        <v>0</v>
      </c>
      <c r="S7" s="65">
        <f>IF(E7&lt;&gt;0,L7/E7,0)</f>
        <v>0</v>
      </c>
      <c r="T7" s="65">
        <f>IF(F7&lt;&gt;0,M7/F7,0)</f>
        <v>0</v>
      </c>
      <c r="U7" s="64">
        <f>IF(T7&lt;&gt;0,100*(S7-T7)/T7,0)</f>
        <v>0</v>
      </c>
      <c r="V7" s="65">
        <f>IF(I7&lt;&gt;0,P7/I7,0)</f>
        <v>0</v>
      </c>
      <c r="W7" s="64">
        <f>IF(V7&lt;&gt;0,100*(S7-V7)/V7,0)</f>
        <v>0</v>
      </c>
      <c r="X7" s="63">
        <f>SUM(X4:X6)</f>
        <v>0</v>
      </c>
      <c r="Y7" s="63">
        <f>SUM(Y4:Y6)</f>
        <v>0</v>
      </c>
      <c r="Z7" s="63">
        <f>(X7-Y7)</f>
        <v>0</v>
      </c>
      <c r="AA7" s="64">
        <f>IF(Y7&lt;&gt;0,100*(X7-Y7)/Y7,0)</f>
        <v>0</v>
      </c>
      <c r="AB7" s="63">
        <f>SUM(AB4:AB6)</f>
        <v>0</v>
      </c>
      <c r="AC7" s="63">
        <f>(X7-AB7)</f>
        <v>0</v>
      </c>
      <c r="AD7" s="64">
        <f>IF(AB7&lt;&gt;0,100*(X7-AB7)/AB7,0)</f>
        <v>0</v>
      </c>
      <c r="AE7" s="63">
        <f>SUM(AE4:AE6)</f>
        <v>0</v>
      </c>
      <c r="AF7" s="64">
        <f>IF(AE7&lt;&gt;0,100*X7/AE7,0)</f>
        <v>0</v>
      </c>
      <c r="AG7" s="63">
        <f>SUM(AG4:AG6)</f>
        <v>0</v>
      </c>
      <c r="AH7" s="64">
        <f>IF(AG7&lt;&gt;0,100*X7/AG7,0)</f>
        <v>0</v>
      </c>
      <c r="AI7" s="63">
        <f>SUM(AI4:AI6)</f>
        <v>0</v>
      </c>
      <c r="AJ7" s="63">
        <f>SUM(AJ4:AJ6)</f>
        <v>0</v>
      </c>
      <c r="AK7" s="63">
        <f>(AI7-AJ7)</f>
        <v>0</v>
      </c>
      <c r="AL7" s="64">
        <f>IF(AJ7&lt;&gt;0,100*(AI7-AJ7)/AJ7,0)</f>
        <v>0</v>
      </c>
      <c r="AM7" s="63">
        <f>SUM(AM4:AM6)</f>
        <v>0</v>
      </c>
      <c r="AN7" s="63">
        <f>(AI7-AM7)</f>
        <v>0</v>
      </c>
      <c r="AO7" s="64">
        <f>IF(AM7&lt;&gt;0,100*(AI7-AM7)/AM7,0)</f>
        <v>0</v>
      </c>
      <c r="AP7" s="63">
        <f>SUM(AP4:AP6)</f>
        <v>0</v>
      </c>
      <c r="AQ7" s="64">
        <f>IF(AP7&lt;&gt;0,100*AI7/AP7,0)</f>
        <v>0</v>
      </c>
      <c r="AR7" s="63">
        <f>SUM(AR4:AR6)</f>
        <v>0</v>
      </c>
      <c r="AS7" s="64">
        <f>IF(AR7&lt;&gt;0,100*AI7/AR7,0)</f>
        <v>0</v>
      </c>
      <c r="AT7" s="65">
        <f>IF(X7&lt;&gt;0,AI7/X7,0)</f>
        <v>0</v>
      </c>
      <c r="AU7" s="65">
        <f>IF(Y7&lt;&gt;0,AJ7/Y7,0)</f>
        <v>0</v>
      </c>
      <c r="AV7" s="64">
        <f>IF(AU7&lt;&gt;0,100*(AT7-AU7)/AU7,0)</f>
        <v>0</v>
      </c>
      <c r="AW7" s="65">
        <f>IF(AB7&lt;&gt;0,AM7/AB7,0)</f>
        <v>0</v>
      </c>
      <c r="AX7" s="64">
        <f>IF(AW7&lt;&gt;0,100*(AT7-AW7)/AW7,0)</f>
        <v>0</v>
      </c>
      <c r="AY7" s="64">
        <f>IF(AE7&lt;&gt;0,AP7/AE7,0)</f>
        <v>0</v>
      </c>
      <c r="AZ7" s="64">
        <f>IF(AG7&lt;&gt;0,AR7/AG7,0)</f>
        <v>0</v>
      </c>
    </row>
    <row r="8" spans="1:52" ht="12.75">
      <c r="A8" s="25" t="s">
        <v>26</v>
      </c>
      <c r="B8" s="29" t="s">
        <v>27</v>
      </c>
      <c r="C8" s="29" t="s">
        <v>1</v>
      </c>
      <c r="D8" s="29"/>
      <c r="E8" s="37">
        <v>910418</v>
      </c>
      <c r="F8" s="37">
        <v>904798</v>
      </c>
      <c r="G8" s="37">
        <f>(E8-F8)</f>
        <v>0</v>
      </c>
      <c r="H8" s="38">
        <f>IF(F8&lt;&gt;0,100*(E8-F8)/F8,0)</f>
        <v>0</v>
      </c>
      <c r="I8" s="37">
        <v>1047769</v>
      </c>
      <c r="J8" s="37">
        <f>(E8-I8)</f>
        <v>0</v>
      </c>
      <c r="K8" s="38">
        <f>IF(I8&lt;&gt;0,100*(E8-I8)/I8,0)</f>
        <v>0</v>
      </c>
      <c r="L8" s="37">
        <v>7821128.24966526</v>
      </c>
      <c r="M8" s="37">
        <v>7775521.506090164</v>
      </c>
      <c r="N8" s="37">
        <f>(L8-M8)</f>
        <v>0</v>
      </c>
      <c r="O8" s="38">
        <f>IF(M8&lt;&gt;0,100*(L8-M8)/M8,0)</f>
        <v>0</v>
      </c>
      <c r="P8" s="37">
        <v>8955854.85267067</v>
      </c>
      <c r="Q8" s="37">
        <f>(L8-P8)</f>
        <v>0</v>
      </c>
      <c r="R8" s="38">
        <f>IF(P8&lt;&gt;0,100*(L8-P8)/P8,0)</f>
        <v>0</v>
      </c>
      <c r="S8" s="39">
        <f>IF(E8&lt;&gt;0,L8/E8,0)</f>
        <v>0</v>
      </c>
      <c r="T8" s="39">
        <f>IF(F8&lt;&gt;0,M8/F8,0)</f>
        <v>0</v>
      </c>
      <c r="U8" s="38">
        <f>IF(T8&lt;&gt;0,100*(S8-T8)/T8,0)</f>
        <v>0</v>
      </c>
      <c r="V8" s="39">
        <f>IF(I8&lt;&gt;0,P8/I8,0)</f>
        <v>0</v>
      </c>
      <c r="W8" s="38">
        <f>IF(V8&lt;&gt;0,100*(S8-V8)/V8,0)</f>
        <v>0</v>
      </c>
      <c r="X8" s="37">
        <v>3781250</v>
      </c>
      <c r="Y8" s="37">
        <v>3908299</v>
      </c>
      <c r="Z8" s="37">
        <f>(X8-Y8)</f>
        <v>0</v>
      </c>
      <c r="AA8" s="38">
        <f>IF(Y8&lt;&gt;0,100*(X8-Y8)/Y8,0)</f>
        <v>0</v>
      </c>
      <c r="AB8" s="37">
        <v>4770372</v>
      </c>
      <c r="AC8" s="37">
        <f>(X8-AB8)</f>
        <v>0</v>
      </c>
      <c r="AD8" s="38">
        <f>IF(AB8&lt;&gt;0,100*(X8-AB8)/AB8,0)</f>
        <v>0</v>
      </c>
      <c r="AE8" s="37">
        <v>11685055</v>
      </c>
      <c r="AF8" s="38">
        <f>IF(AE8&lt;&gt;0,100*X8/AE8,0)</f>
        <v>0</v>
      </c>
      <c r="AG8" s="37">
        <v>13297294</v>
      </c>
      <c r="AH8" s="38">
        <f>IF(AG8&lt;&gt;0,100*X8/AG8,0)</f>
        <v>0</v>
      </c>
      <c r="AI8" s="37">
        <v>32679631.653274536</v>
      </c>
      <c r="AJ8" s="37">
        <v>33585182.68712044</v>
      </c>
      <c r="AK8" s="37">
        <f>(AI8-AJ8)</f>
        <v>0</v>
      </c>
      <c r="AL8" s="38">
        <f>IF(AJ8&lt;&gt;0,100*(AI8-AJ8)/AJ8,0)</f>
        <v>0</v>
      </c>
      <c r="AM8" s="37">
        <v>39789351.99734783</v>
      </c>
      <c r="AN8" s="37">
        <f>(AI8-AM8)</f>
        <v>0</v>
      </c>
      <c r="AO8" s="38">
        <f>IF(AM8&lt;&gt;0,100*(AI8-AM8)/AM8,0)</f>
        <v>0</v>
      </c>
      <c r="AP8" s="37">
        <v>100391364.9165535</v>
      </c>
      <c r="AQ8" s="38">
        <f>IF(AP8&lt;&gt;0,100*AI8/AP8,0)</f>
        <v>0</v>
      </c>
      <c r="AR8" s="37">
        <v>111038077.72258472</v>
      </c>
      <c r="AS8" s="38">
        <f>IF(AR8&lt;&gt;0,100*AI8/AR8,0)</f>
        <v>0</v>
      </c>
      <c r="AT8" s="39">
        <f>IF(X8&lt;&gt;0,AI8/X8,0)</f>
        <v>0</v>
      </c>
      <c r="AU8" s="39">
        <f>IF(Y8&lt;&gt;0,AJ8/Y8,0)</f>
        <v>0</v>
      </c>
      <c r="AV8" s="38">
        <f>IF(AU8&lt;&gt;0,100*(AT8-AU8)/AU8,0)</f>
        <v>0</v>
      </c>
      <c r="AW8" s="39">
        <f>IF(AB8&lt;&gt;0,AM8/AB8,0)</f>
        <v>0</v>
      </c>
      <c r="AX8" s="38">
        <f>IF(AW8&lt;&gt;0,100*(AT8-AW8)/AW8,0)</f>
        <v>0</v>
      </c>
      <c r="AY8" s="38">
        <f>IF(AE8&lt;&gt;0,AP8/AE8,0)</f>
        <v>0</v>
      </c>
      <c r="AZ8" s="38">
        <f>IF(AG8&lt;&gt;0,AR8/AG8,0)</f>
        <v>0</v>
      </c>
    </row>
    <row r="9" spans="1:52" ht="12.75">
      <c r="A9" s="25" t="s">
        <v>28</v>
      </c>
      <c r="B9" s="29" t="s">
        <v>29</v>
      </c>
      <c r="C9" s="29" t="s">
        <v>1</v>
      </c>
      <c r="D9" s="29"/>
      <c r="E9" s="37">
        <v>12315</v>
      </c>
      <c r="F9" s="37">
        <v>11643</v>
      </c>
      <c r="G9" s="37">
        <f>(E9-F9)</f>
        <v>0</v>
      </c>
      <c r="H9" s="38">
        <f>IF(F9&lt;&gt;0,100*(E9-F9)/F9,0)</f>
        <v>0</v>
      </c>
      <c r="I9" s="37">
        <v>12191</v>
      </c>
      <c r="J9" s="37">
        <f>(E9-I9)</f>
        <v>0</v>
      </c>
      <c r="K9" s="38">
        <f>IF(I9&lt;&gt;0,100*(E9-I9)/I9,0)</f>
        <v>0</v>
      </c>
      <c r="L9" s="37">
        <v>985125.6593856812</v>
      </c>
      <c r="M9" s="37">
        <v>941624.0116271973</v>
      </c>
      <c r="N9" s="37">
        <f>(L9-M9)</f>
        <v>0</v>
      </c>
      <c r="O9" s="38">
        <f>IF(M9&lt;&gt;0,100*(L9-M9)/M9,0)</f>
        <v>0</v>
      </c>
      <c r="P9" s="37">
        <v>966487.6058654785</v>
      </c>
      <c r="Q9" s="37">
        <f>(L9-P9)</f>
        <v>0</v>
      </c>
      <c r="R9" s="38">
        <f>IF(P9&lt;&gt;0,100*(L9-P9)/P9,0)</f>
        <v>0</v>
      </c>
      <c r="S9" s="39">
        <f>IF(E9&lt;&gt;0,L9/E9,0)</f>
        <v>0</v>
      </c>
      <c r="T9" s="39">
        <f>IF(F9&lt;&gt;0,M9/F9,0)</f>
        <v>0</v>
      </c>
      <c r="U9" s="38">
        <f>IF(T9&lt;&gt;0,100*(S9-T9)/T9,0)</f>
        <v>0</v>
      </c>
      <c r="V9" s="39">
        <f>IF(I9&lt;&gt;0,P9/I9,0)</f>
        <v>0</v>
      </c>
      <c r="W9" s="38">
        <f>IF(V9&lt;&gt;0,100*(S9-V9)/V9,0)</f>
        <v>0</v>
      </c>
      <c r="X9" s="37">
        <v>52648</v>
      </c>
      <c r="Y9" s="37">
        <v>52194</v>
      </c>
      <c r="Z9" s="37">
        <f>(X9-Y9)</f>
        <v>0</v>
      </c>
      <c r="AA9" s="38">
        <f>IF(Y9&lt;&gt;0,100*(X9-Y9)/Y9,0)</f>
        <v>0</v>
      </c>
      <c r="AB9" s="37">
        <v>48238</v>
      </c>
      <c r="AC9" s="37">
        <f>(X9-AB9)</f>
        <v>0</v>
      </c>
      <c r="AD9" s="38">
        <f>IF(AB9&lt;&gt;0,100*(X9-AB9)/AB9,0)</f>
        <v>0</v>
      </c>
      <c r="AE9" s="37">
        <v>150983</v>
      </c>
      <c r="AF9" s="38">
        <f>IF(AE9&lt;&gt;0,100*X9/AE9,0)</f>
        <v>0</v>
      </c>
      <c r="AG9" s="37">
        <v>155344</v>
      </c>
      <c r="AH9" s="38">
        <f>IF(AG9&lt;&gt;0,100*X9/AG9,0)</f>
        <v>0</v>
      </c>
      <c r="AI9" s="37">
        <v>4276331.918357849</v>
      </c>
      <c r="AJ9" s="37">
        <v>4218741.807266235</v>
      </c>
      <c r="AK9" s="37">
        <f>(AI9-AJ9)</f>
        <v>0</v>
      </c>
      <c r="AL9" s="38">
        <f>IF(AJ9&lt;&gt;0,100*(AI9-AJ9)/AJ9,0)</f>
        <v>0</v>
      </c>
      <c r="AM9" s="37">
        <v>3821778.2348632812</v>
      </c>
      <c r="AN9" s="37">
        <f>(AI9-AM9)</f>
        <v>0</v>
      </c>
      <c r="AO9" s="38">
        <f>IF(AM9&lt;&gt;0,100*(AI9-AM9)/AM9,0)</f>
        <v>0</v>
      </c>
      <c r="AP9" s="37">
        <v>12199635.742141724</v>
      </c>
      <c r="AQ9" s="38">
        <f>IF(AP9&lt;&gt;0,100*AI9/AP9,0)</f>
        <v>0</v>
      </c>
      <c r="AR9" s="37">
        <v>12215446.193252563</v>
      </c>
      <c r="AS9" s="38">
        <f>IF(AR9&lt;&gt;0,100*AI9/AR9,0)</f>
        <v>0</v>
      </c>
      <c r="AT9" s="39">
        <f>IF(X9&lt;&gt;0,AI9/X9,0)</f>
        <v>0</v>
      </c>
      <c r="AU9" s="39">
        <f>IF(Y9&lt;&gt;0,AJ9/Y9,0)</f>
        <v>0</v>
      </c>
      <c r="AV9" s="38">
        <f>IF(AU9&lt;&gt;0,100*(AT9-AU9)/AU9,0)</f>
        <v>0</v>
      </c>
      <c r="AW9" s="39">
        <f>IF(AB9&lt;&gt;0,AM9/AB9,0)</f>
        <v>0</v>
      </c>
      <c r="AX9" s="38">
        <f>IF(AW9&lt;&gt;0,100*(AT9-AW9)/AW9,0)</f>
        <v>0</v>
      </c>
      <c r="AY9" s="38">
        <f>IF(AE9&lt;&gt;0,AP9/AE9,0)</f>
        <v>0</v>
      </c>
      <c r="AZ9" s="38">
        <f>IF(AG9&lt;&gt;0,AR9/AG9,0)</f>
        <v>0</v>
      </c>
    </row>
    <row r="10" spans="1:52" ht="12.75">
      <c r="A10" s="25" t="s">
        <v>30</v>
      </c>
      <c r="B10" s="29" t="s">
        <v>31</v>
      </c>
      <c r="C10" s="29" t="s">
        <v>1</v>
      </c>
      <c r="D10" s="29"/>
      <c r="E10" s="37">
        <v>92404</v>
      </c>
      <c r="F10" s="37">
        <v>87898</v>
      </c>
      <c r="G10" s="37">
        <f>(E10-F10)</f>
        <v>0</v>
      </c>
      <c r="H10" s="38">
        <f>IF(F10&lt;&gt;0,100*(E10-F10)/F10,0)</f>
        <v>0</v>
      </c>
      <c r="I10" s="37">
        <v>85939</v>
      </c>
      <c r="J10" s="37">
        <f>(E10-I10)</f>
        <v>0</v>
      </c>
      <c r="K10" s="38">
        <f>IF(I10&lt;&gt;0,100*(E10-I10)/I10,0)</f>
        <v>0</v>
      </c>
      <c r="L10" s="37">
        <v>689337.5160140991</v>
      </c>
      <c r="M10" s="37">
        <v>647523.5848259926</v>
      </c>
      <c r="N10" s="37">
        <f>(L10-M10)</f>
        <v>0</v>
      </c>
      <c r="O10" s="38">
        <f>IF(M10&lt;&gt;0,100*(L10-M10)/M10,0)</f>
        <v>0</v>
      </c>
      <c r="P10" s="37">
        <v>604703.6754002571</v>
      </c>
      <c r="Q10" s="37">
        <f>(L10-P10)</f>
        <v>0</v>
      </c>
      <c r="R10" s="38">
        <f>IF(P10&lt;&gt;0,100*(L10-P10)/P10,0)</f>
        <v>0</v>
      </c>
      <c r="S10" s="39">
        <f>IF(E10&lt;&gt;0,L10/E10,0)</f>
        <v>0</v>
      </c>
      <c r="T10" s="39">
        <f>IF(F10&lt;&gt;0,M10/F10,0)</f>
        <v>0</v>
      </c>
      <c r="U10" s="38">
        <f>IF(T10&lt;&gt;0,100*(S10-T10)/T10,0)</f>
        <v>0</v>
      </c>
      <c r="V10" s="39">
        <f>IF(I10&lt;&gt;0,P10/I10,0)</f>
        <v>0</v>
      </c>
      <c r="W10" s="38">
        <f>IF(V10&lt;&gt;0,100*(S10-V10)/V10,0)</f>
        <v>0</v>
      </c>
      <c r="X10" s="37">
        <v>349114</v>
      </c>
      <c r="Y10" s="37">
        <v>346267</v>
      </c>
      <c r="Z10" s="37">
        <f>(X10-Y10)</f>
        <v>0</v>
      </c>
      <c r="AA10" s="38">
        <f>IF(Y10&lt;&gt;0,100*(X10-Y10)/Y10,0)</f>
        <v>0</v>
      </c>
      <c r="AB10" s="37">
        <v>344889</v>
      </c>
      <c r="AC10" s="37">
        <f>(X10-AB10)</f>
        <v>0</v>
      </c>
      <c r="AD10" s="38">
        <f>IF(AB10&lt;&gt;0,100*(X10-AB10)/AB10,0)</f>
        <v>0</v>
      </c>
      <c r="AE10" s="37">
        <v>1054238</v>
      </c>
      <c r="AF10" s="38">
        <f>IF(AE10&lt;&gt;0,100*X10/AE10,0)</f>
        <v>0</v>
      </c>
      <c r="AG10" s="37">
        <v>1063812</v>
      </c>
      <c r="AH10" s="38">
        <f>IF(AG10&lt;&gt;0,100*X10/AG10,0)</f>
        <v>0</v>
      </c>
      <c r="AI10" s="37">
        <v>2659644.6913876534</v>
      </c>
      <c r="AJ10" s="37">
        <v>2604441.32905674</v>
      </c>
      <c r="AK10" s="37">
        <f>(AI10-AJ10)</f>
        <v>0</v>
      </c>
      <c r="AL10" s="38">
        <f>IF(AJ10&lt;&gt;0,100*(AI10-AJ10)/AJ10,0)</f>
        <v>0</v>
      </c>
      <c r="AM10" s="37">
        <v>2500385.864880562</v>
      </c>
      <c r="AN10" s="37">
        <f>(AI10-AM10)</f>
        <v>0</v>
      </c>
      <c r="AO10" s="38">
        <f>IF(AM10&lt;&gt;0,100*(AI10-AM10)/AM10,0)</f>
        <v>0</v>
      </c>
      <c r="AP10" s="37">
        <v>8026449.000107765</v>
      </c>
      <c r="AQ10" s="38">
        <f>IF(AP10&lt;&gt;0,100*AI10/AP10,0)</f>
        <v>0</v>
      </c>
      <c r="AR10" s="37">
        <v>7864103.510649204</v>
      </c>
      <c r="AS10" s="38">
        <f>IF(AR10&lt;&gt;0,100*AI10/AR10,0)</f>
        <v>0</v>
      </c>
      <c r="AT10" s="39">
        <f>IF(X10&lt;&gt;0,AI10/X10,0)</f>
        <v>0</v>
      </c>
      <c r="AU10" s="39">
        <f>IF(Y10&lt;&gt;0,AJ10/Y10,0)</f>
        <v>0</v>
      </c>
      <c r="AV10" s="38">
        <f>IF(AU10&lt;&gt;0,100*(AT10-AU10)/AU10,0)</f>
        <v>0</v>
      </c>
      <c r="AW10" s="39">
        <f>IF(AB10&lt;&gt;0,AM10/AB10,0)</f>
        <v>0</v>
      </c>
      <c r="AX10" s="38">
        <f>IF(AW10&lt;&gt;0,100*(AT10-AW10)/AW10,0)</f>
        <v>0</v>
      </c>
      <c r="AY10" s="38">
        <f>IF(AE10&lt;&gt;0,AP10/AE10,0)</f>
        <v>0</v>
      </c>
      <c r="AZ10" s="38">
        <f>IF(AG10&lt;&gt;0,AR10/AG10,0)</f>
        <v>0</v>
      </c>
    </row>
    <row r="11" spans="1:52" ht="12.75">
      <c r="A11" s="25" t="s">
        <v>32</v>
      </c>
      <c r="B11" s="29" t="s">
        <v>33</v>
      </c>
      <c r="C11" s="29" t="s">
        <v>1</v>
      </c>
      <c r="D11" s="29"/>
      <c r="E11" s="37">
        <v>864212</v>
      </c>
      <c r="F11" s="37">
        <v>823775</v>
      </c>
      <c r="G11" s="37">
        <f>(E11-F11)</f>
        <v>0</v>
      </c>
      <c r="H11" s="38">
        <f>IF(F11&lt;&gt;0,100*(E11-F11)/F11,0)</f>
        <v>0</v>
      </c>
      <c r="I11" s="37">
        <v>896334</v>
      </c>
      <c r="J11" s="37">
        <f>(E11-I11)</f>
        <v>0</v>
      </c>
      <c r="K11" s="38">
        <f>IF(I11&lt;&gt;0,100*(E11-I11)/I11,0)</f>
        <v>0</v>
      </c>
      <c r="L11" s="37">
        <v>4073232.143758774</v>
      </c>
      <c r="M11" s="37">
        <v>3789317.942996502</v>
      </c>
      <c r="N11" s="37">
        <f>(L11-M11)</f>
        <v>0</v>
      </c>
      <c r="O11" s="38">
        <f>IF(M11&lt;&gt;0,100*(L11-M11)/M11,0)</f>
        <v>0</v>
      </c>
      <c r="P11" s="37">
        <v>3959963.850203991</v>
      </c>
      <c r="Q11" s="37">
        <f>(L11-P11)</f>
        <v>0</v>
      </c>
      <c r="R11" s="38">
        <f>IF(P11&lt;&gt;0,100*(L11-P11)/P11,0)</f>
        <v>0</v>
      </c>
      <c r="S11" s="39">
        <f>IF(E11&lt;&gt;0,L11/E11,0)</f>
        <v>0</v>
      </c>
      <c r="T11" s="39">
        <f>IF(F11&lt;&gt;0,M11/F11,0)</f>
        <v>0</v>
      </c>
      <c r="U11" s="38">
        <f>IF(T11&lt;&gt;0,100*(S11-T11)/T11,0)</f>
        <v>0</v>
      </c>
      <c r="V11" s="39">
        <f>IF(I11&lt;&gt;0,P11/I11,0)</f>
        <v>0</v>
      </c>
      <c r="W11" s="38">
        <f>IF(V11&lt;&gt;0,100*(S11-V11)/V11,0)</f>
        <v>0</v>
      </c>
      <c r="X11" s="37">
        <v>2954074</v>
      </c>
      <c r="Y11" s="37">
        <v>2928105</v>
      </c>
      <c r="Z11" s="37">
        <f>(X11-Y11)</f>
        <v>0</v>
      </c>
      <c r="AA11" s="38">
        <f>IF(Y11&lt;&gt;0,100*(X11-Y11)/Y11,0)</f>
        <v>0</v>
      </c>
      <c r="AB11" s="37">
        <v>2979203</v>
      </c>
      <c r="AC11" s="37">
        <f>(X11-AB11)</f>
        <v>0</v>
      </c>
      <c r="AD11" s="38">
        <f>IF(AB11&lt;&gt;0,100*(X11-AB11)/AB11,0)</f>
        <v>0</v>
      </c>
      <c r="AE11" s="37">
        <v>8439986</v>
      </c>
      <c r="AF11" s="38">
        <f>IF(AE11&lt;&gt;0,100*X11/AE11,0)</f>
        <v>0</v>
      </c>
      <c r="AG11" s="37">
        <v>8813948</v>
      </c>
      <c r="AH11" s="38">
        <f>IF(AG11&lt;&gt;0,100*X11/AG11,0)</f>
        <v>0</v>
      </c>
      <c r="AI11" s="37">
        <v>13811870.98628378</v>
      </c>
      <c r="AJ11" s="37">
        <v>13433667.108523846</v>
      </c>
      <c r="AK11" s="37">
        <f>(AI11-AJ11)</f>
        <v>0</v>
      </c>
      <c r="AL11" s="38">
        <f>IF(AJ11&lt;&gt;0,100*(AI11-AJ11)/AJ11,0)</f>
        <v>0</v>
      </c>
      <c r="AM11" s="37">
        <v>13179924.676587582</v>
      </c>
      <c r="AN11" s="37">
        <f>(AI11-AM11)</f>
        <v>0</v>
      </c>
      <c r="AO11" s="38">
        <f>IF(AM11&lt;&gt;0,100*(AI11-AM11)/AM11,0)</f>
        <v>0</v>
      </c>
      <c r="AP11" s="37">
        <v>38767359.88602924</v>
      </c>
      <c r="AQ11" s="38">
        <f>IF(AP11&lt;&gt;0,100*AI11/AP11,0)</f>
        <v>0</v>
      </c>
      <c r="AR11" s="37">
        <v>39354879.80417156</v>
      </c>
      <c r="AS11" s="38">
        <f>IF(AR11&lt;&gt;0,100*AI11/AR11,0)</f>
        <v>0</v>
      </c>
      <c r="AT11" s="39">
        <f>IF(X11&lt;&gt;0,AI11/X11,0)</f>
        <v>0</v>
      </c>
      <c r="AU11" s="39">
        <f>IF(Y11&lt;&gt;0,AJ11/Y11,0)</f>
        <v>0</v>
      </c>
      <c r="AV11" s="38">
        <f>IF(AU11&lt;&gt;0,100*(AT11-AU11)/AU11,0)</f>
        <v>0</v>
      </c>
      <c r="AW11" s="39">
        <f>IF(AB11&lt;&gt;0,AM11/AB11,0)</f>
        <v>0</v>
      </c>
      <c r="AX11" s="38">
        <f>IF(AW11&lt;&gt;0,100*(AT11-AW11)/AW11,0)</f>
        <v>0</v>
      </c>
      <c r="AY11" s="38">
        <f>IF(AE11&lt;&gt;0,AP11/AE11,0)</f>
        <v>0</v>
      </c>
      <c r="AZ11" s="38">
        <f>IF(AG11&lt;&gt;0,AR11/AG11,0)</f>
        <v>0</v>
      </c>
    </row>
    <row r="12" spans="1:52" ht="12.75">
      <c r="A12" s="25" t="s">
        <v>34</v>
      </c>
      <c r="B12" s="29" t="s">
        <v>35</v>
      </c>
      <c r="C12" s="29" t="s">
        <v>1</v>
      </c>
      <c r="D12" s="29"/>
      <c r="E12" s="37">
        <v>197350</v>
      </c>
      <c r="F12" s="37">
        <v>186097</v>
      </c>
      <c r="G12" s="37">
        <f>(E12-F12)</f>
        <v>0</v>
      </c>
      <c r="H12" s="38">
        <f>IF(F12&lt;&gt;0,100*(E12-F12)/F12,0)</f>
        <v>0</v>
      </c>
      <c r="I12" s="37">
        <v>208320</v>
      </c>
      <c r="J12" s="37">
        <f>(E12-I12)</f>
        <v>0</v>
      </c>
      <c r="K12" s="38">
        <f>IF(I12&lt;&gt;0,100*(E12-I12)/I12,0)</f>
        <v>0</v>
      </c>
      <c r="L12" s="37">
        <v>3243721.6516838074</v>
      </c>
      <c r="M12" s="37">
        <v>3088046.7304086685</v>
      </c>
      <c r="N12" s="37">
        <f>(L12-M12)</f>
        <v>0</v>
      </c>
      <c r="O12" s="38">
        <f>IF(M12&lt;&gt;0,100*(L12-M12)/M12,0)</f>
        <v>0</v>
      </c>
      <c r="P12" s="37">
        <v>3394361.9689974785</v>
      </c>
      <c r="Q12" s="37">
        <f>(L12-P12)</f>
        <v>0</v>
      </c>
      <c r="R12" s="38">
        <f>IF(P12&lt;&gt;0,100*(L12-P12)/P12,0)</f>
        <v>0</v>
      </c>
      <c r="S12" s="39">
        <f>IF(E12&lt;&gt;0,L12/E12,0)</f>
        <v>0</v>
      </c>
      <c r="T12" s="39">
        <f>IF(F12&lt;&gt;0,M12/F12,0)</f>
        <v>0</v>
      </c>
      <c r="U12" s="38">
        <f>IF(T12&lt;&gt;0,100*(S12-T12)/T12,0)</f>
        <v>0</v>
      </c>
      <c r="V12" s="39">
        <f>IF(I12&lt;&gt;0,P12/I12,0)</f>
        <v>0</v>
      </c>
      <c r="W12" s="38">
        <f>IF(V12&lt;&gt;0,100*(S12-V12)/V12,0)</f>
        <v>0</v>
      </c>
      <c r="X12" s="37">
        <v>862202</v>
      </c>
      <c r="Y12" s="37">
        <v>845741</v>
      </c>
      <c r="Z12" s="37">
        <f>(X12-Y12)</f>
        <v>0</v>
      </c>
      <c r="AA12" s="38">
        <f>IF(Y12&lt;&gt;0,100*(X12-Y12)/Y12,0)</f>
        <v>0</v>
      </c>
      <c r="AB12" s="37">
        <v>906977</v>
      </c>
      <c r="AC12" s="37">
        <f>(X12-AB12)</f>
        <v>0</v>
      </c>
      <c r="AD12" s="38">
        <f>IF(AB12&lt;&gt;0,100*(X12-AB12)/AB12,0)</f>
        <v>0</v>
      </c>
      <c r="AE12" s="37">
        <v>2543966</v>
      </c>
      <c r="AF12" s="38">
        <f>IF(AE12&lt;&gt;0,100*X12/AE12,0)</f>
        <v>0</v>
      </c>
      <c r="AG12" s="37">
        <v>2638416</v>
      </c>
      <c r="AH12" s="38">
        <f>IF(AG12&lt;&gt;0,100*X12/AG12,0)</f>
        <v>0</v>
      </c>
      <c r="AI12" s="37">
        <v>14420253.683837414</v>
      </c>
      <c r="AJ12" s="37">
        <v>14145053.416228294</v>
      </c>
      <c r="AK12" s="37">
        <f>(AI12-AJ12)</f>
        <v>0</v>
      </c>
      <c r="AL12" s="38">
        <f>IF(AJ12&lt;&gt;0,100*(AI12-AJ12)/AJ12,0)</f>
        <v>0</v>
      </c>
      <c r="AM12" s="37">
        <v>14814603.808339119</v>
      </c>
      <c r="AN12" s="37">
        <f>(AI12-AM12)</f>
        <v>0</v>
      </c>
      <c r="AO12" s="38">
        <f>IF(AM12&lt;&gt;0,100*(AI12-AM12)/AM12,0)</f>
        <v>0</v>
      </c>
      <c r="AP12" s="37">
        <v>42471838.83200455</v>
      </c>
      <c r="AQ12" s="38">
        <f>IF(AP12&lt;&gt;0,100*AI12/AP12,0)</f>
        <v>0</v>
      </c>
      <c r="AR12" s="37">
        <v>42806951.91523123</v>
      </c>
      <c r="AS12" s="38">
        <f>IF(AR12&lt;&gt;0,100*AI12/AR12,0)</f>
        <v>0</v>
      </c>
      <c r="AT12" s="39">
        <f>IF(X12&lt;&gt;0,AI12/X12,0)</f>
        <v>0</v>
      </c>
      <c r="AU12" s="39">
        <f>IF(Y12&lt;&gt;0,AJ12/Y12,0)</f>
        <v>0</v>
      </c>
      <c r="AV12" s="38">
        <f>IF(AU12&lt;&gt;0,100*(AT12-AU12)/AU12,0)</f>
        <v>0</v>
      </c>
      <c r="AW12" s="39">
        <f>IF(AB12&lt;&gt;0,AM12/AB12,0)</f>
        <v>0</v>
      </c>
      <c r="AX12" s="38">
        <f>IF(AW12&lt;&gt;0,100*(AT12-AW12)/AW12,0)</f>
        <v>0</v>
      </c>
      <c r="AY12" s="38">
        <f>IF(AE12&lt;&gt;0,AP12/AE12,0)</f>
        <v>0</v>
      </c>
      <c r="AZ12" s="38">
        <f>IF(AG12&lt;&gt;0,AR12/AG12,0)</f>
        <v>0</v>
      </c>
    </row>
    <row r="13" spans="1:52" ht="12.75">
      <c r="A13" s="54"/>
      <c r="B13" s="60" t="s">
        <v>36</v>
      </c>
      <c r="C13" s="60" t="s">
        <v>1</v>
      </c>
      <c r="D13" s="60"/>
      <c r="E13" s="63">
        <f>SUM(E8:E12)</f>
        <v>0</v>
      </c>
      <c r="F13" s="63">
        <f>SUM(F8:F12)</f>
        <v>0</v>
      </c>
      <c r="G13" s="63">
        <f>(E13-F13)</f>
        <v>0</v>
      </c>
      <c r="H13" s="64">
        <f>IF(F13&lt;&gt;0,100*(E13-F13)/F13,0)</f>
        <v>0</v>
      </c>
      <c r="I13" s="63">
        <f>SUM(I8:I12)</f>
        <v>0</v>
      </c>
      <c r="J13" s="63">
        <f>(E13-I13)</f>
        <v>0</v>
      </c>
      <c r="K13" s="64">
        <f>IF(I13&lt;&gt;0,100*(E13-I13)/I13,0)</f>
        <v>0</v>
      </c>
      <c r="L13" s="63">
        <f>SUM(L8:L12)</f>
        <v>0</v>
      </c>
      <c r="M13" s="63">
        <f>SUM(M8:M12)</f>
        <v>0</v>
      </c>
      <c r="N13" s="63">
        <f>(L13-M13)</f>
        <v>0</v>
      </c>
      <c r="O13" s="64">
        <f>IF(M13&lt;&gt;0,100*(L13-M13)/M13,0)</f>
        <v>0</v>
      </c>
      <c r="P13" s="63">
        <f>SUM(P8:P12)</f>
        <v>0</v>
      </c>
      <c r="Q13" s="63">
        <f>(L13-P13)</f>
        <v>0</v>
      </c>
      <c r="R13" s="64">
        <f>IF(P13&lt;&gt;0,100*(L13-P13)/P13,0)</f>
        <v>0</v>
      </c>
      <c r="S13" s="65">
        <f>IF(E13&lt;&gt;0,L13/E13,0)</f>
        <v>0</v>
      </c>
      <c r="T13" s="65">
        <f>IF(F13&lt;&gt;0,M13/F13,0)</f>
        <v>0</v>
      </c>
      <c r="U13" s="64">
        <f>IF(T13&lt;&gt;0,100*(S13-T13)/T13,0)</f>
        <v>0</v>
      </c>
      <c r="V13" s="65">
        <f>IF(I13&lt;&gt;0,P13/I13,0)</f>
        <v>0</v>
      </c>
      <c r="W13" s="64">
        <f>IF(V13&lt;&gt;0,100*(S13-V13)/V13,0)</f>
        <v>0</v>
      </c>
      <c r="X13" s="63">
        <f>SUM(X8:X12)</f>
        <v>0</v>
      </c>
      <c r="Y13" s="63">
        <f>SUM(Y8:Y12)</f>
        <v>0</v>
      </c>
      <c r="Z13" s="63">
        <f>(X13-Y13)</f>
        <v>0</v>
      </c>
      <c r="AA13" s="64">
        <f>IF(Y13&lt;&gt;0,100*(X13-Y13)/Y13,0)</f>
        <v>0</v>
      </c>
      <c r="AB13" s="63">
        <f>SUM(AB8:AB12)</f>
        <v>0</v>
      </c>
      <c r="AC13" s="63">
        <f>(X13-AB13)</f>
        <v>0</v>
      </c>
      <c r="AD13" s="64">
        <f>IF(AB13&lt;&gt;0,100*(X13-AB13)/AB13,0)</f>
        <v>0</v>
      </c>
      <c r="AE13" s="63">
        <f>SUM(AE8:AE12)</f>
        <v>0</v>
      </c>
      <c r="AF13" s="64">
        <f>IF(AE13&lt;&gt;0,100*X13/AE13,0)</f>
        <v>0</v>
      </c>
      <c r="AG13" s="63">
        <f>SUM(AG8:AG12)</f>
        <v>0</v>
      </c>
      <c r="AH13" s="64">
        <f>IF(AG13&lt;&gt;0,100*X13/AG13,0)</f>
        <v>0</v>
      </c>
      <c r="AI13" s="63">
        <f>SUM(AI8:AI12)</f>
        <v>0</v>
      </c>
      <c r="AJ13" s="63">
        <f>SUM(AJ8:AJ12)</f>
        <v>0</v>
      </c>
      <c r="AK13" s="63">
        <f>(AI13-AJ13)</f>
        <v>0</v>
      </c>
      <c r="AL13" s="64">
        <f>IF(AJ13&lt;&gt;0,100*(AI13-AJ13)/AJ13,0)</f>
        <v>0</v>
      </c>
      <c r="AM13" s="63">
        <f>SUM(AM8:AM12)</f>
        <v>0</v>
      </c>
      <c r="AN13" s="63">
        <f>(AI13-AM13)</f>
        <v>0</v>
      </c>
      <c r="AO13" s="64">
        <f>IF(AM13&lt;&gt;0,100*(AI13-AM13)/AM13,0)</f>
        <v>0</v>
      </c>
      <c r="AP13" s="63">
        <f>SUM(AP8:AP12)</f>
        <v>0</v>
      </c>
      <c r="AQ13" s="64">
        <f>IF(AP13&lt;&gt;0,100*AI13/AP13,0)</f>
        <v>0</v>
      </c>
      <c r="AR13" s="63">
        <f>SUM(AR8:AR12)</f>
        <v>0</v>
      </c>
      <c r="AS13" s="64">
        <f>IF(AR13&lt;&gt;0,100*AI13/AR13,0)</f>
        <v>0</v>
      </c>
      <c r="AT13" s="65">
        <f>IF(X13&lt;&gt;0,AI13/X13,0)</f>
        <v>0</v>
      </c>
      <c r="AU13" s="65">
        <f>IF(Y13&lt;&gt;0,AJ13/Y13,0)</f>
        <v>0</v>
      </c>
      <c r="AV13" s="64">
        <f>IF(AU13&lt;&gt;0,100*(AT13-AU13)/AU13,0)</f>
        <v>0</v>
      </c>
      <c r="AW13" s="65">
        <f>IF(AB13&lt;&gt;0,AM13/AB13,0)</f>
        <v>0</v>
      </c>
      <c r="AX13" s="64">
        <f>IF(AW13&lt;&gt;0,100*(AT13-AW13)/AW13,0)</f>
        <v>0</v>
      </c>
      <c r="AY13" s="64">
        <f>IF(AE13&lt;&gt;0,AP13/AE13,0)</f>
        <v>0</v>
      </c>
      <c r="AZ13" s="64">
        <f>IF(AG13&lt;&gt;0,AR13/AG13,0)</f>
        <v>0</v>
      </c>
    </row>
    <row r="14" spans="1:52" ht="12.75">
      <c r="A14" s="25" t="s">
        <v>37</v>
      </c>
      <c r="B14" s="29" t="s">
        <v>38</v>
      </c>
      <c r="C14" s="29" t="s">
        <v>1</v>
      </c>
      <c r="D14" s="29"/>
      <c r="E14" s="37">
        <v>26026</v>
      </c>
      <c r="F14" s="37">
        <v>24799</v>
      </c>
      <c r="G14" s="37">
        <f>(E14-F14)</f>
        <v>0</v>
      </c>
      <c r="H14" s="38">
        <f>IF(F14&lt;&gt;0,100*(E14-F14)/F14,0)</f>
        <v>0</v>
      </c>
      <c r="I14" s="37">
        <v>18201</v>
      </c>
      <c r="J14" s="37">
        <f>(E14-I14)</f>
        <v>0</v>
      </c>
      <c r="K14" s="38">
        <f>IF(I14&lt;&gt;0,100*(E14-I14)/I14,0)</f>
        <v>0</v>
      </c>
      <c r="L14" s="37">
        <v>324173.72260951996</v>
      </c>
      <c r="M14" s="37">
        <v>307632.93490695953</v>
      </c>
      <c r="N14" s="37">
        <f>(L14-M14)</f>
        <v>0</v>
      </c>
      <c r="O14" s="38">
        <f>IF(M14&lt;&gt;0,100*(L14-M14)/M14,0)</f>
        <v>0</v>
      </c>
      <c r="P14" s="37">
        <v>219465.2037038803</v>
      </c>
      <c r="Q14" s="37">
        <f>(L14-P14)</f>
        <v>0</v>
      </c>
      <c r="R14" s="38">
        <f>IF(P14&lt;&gt;0,100*(L14-P14)/P14,0)</f>
        <v>0</v>
      </c>
      <c r="S14" s="39">
        <f>IF(E14&lt;&gt;0,L14/E14,0)</f>
        <v>0</v>
      </c>
      <c r="T14" s="39">
        <f>IF(F14&lt;&gt;0,M14/F14,0)</f>
        <v>0</v>
      </c>
      <c r="U14" s="38">
        <f>IF(T14&lt;&gt;0,100*(S14-T14)/T14,0)</f>
        <v>0</v>
      </c>
      <c r="V14" s="39">
        <f>IF(I14&lt;&gt;0,P14/I14,0)</f>
        <v>0</v>
      </c>
      <c r="W14" s="38">
        <f>IF(V14&lt;&gt;0,100*(S14-V14)/V14,0)</f>
        <v>0</v>
      </c>
      <c r="X14" s="37">
        <v>122354</v>
      </c>
      <c r="Y14" s="37">
        <v>120589</v>
      </c>
      <c r="Z14" s="37">
        <f>(X14-Y14)</f>
        <v>0</v>
      </c>
      <c r="AA14" s="38">
        <f>IF(Y14&lt;&gt;0,100*(X14-Y14)/Y14,0)</f>
        <v>0</v>
      </c>
      <c r="AB14" s="37">
        <v>114314</v>
      </c>
      <c r="AC14" s="37">
        <f>(X14-AB14)</f>
        <v>0</v>
      </c>
      <c r="AD14" s="38">
        <f>IF(AB14&lt;&gt;0,100*(X14-AB14)/AB14,0)</f>
        <v>0</v>
      </c>
      <c r="AE14" s="37">
        <v>350670</v>
      </c>
      <c r="AF14" s="38">
        <f>IF(AE14&lt;&gt;0,100*X14/AE14,0)</f>
        <v>0</v>
      </c>
      <c r="AG14" s="37">
        <v>322312</v>
      </c>
      <c r="AH14" s="38">
        <f>IF(AG14&lt;&gt;0,100*X14/AG14,0)</f>
        <v>0</v>
      </c>
      <c r="AI14" s="37">
        <v>1538822.1902456284</v>
      </c>
      <c r="AJ14" s="37">
        <v>1495796.7087802887</v>
      </c>
      <c r="AK14" s="37">
        <f>(AI14-AJ14)</f>
        <v>0</v>
      </c>
      <c r="AL14" s="38">
        <f>IF(AJ14&lt;&gt;0,100*(AI14-AJ14)/AJ14,0)</f>
        <v>0</v>
      </c>
      <c r="AM14" s="37">
        <v>1370937.0026788712</v>
      </c>
      <c r="AN14" s="37">
        <f>(AI14-AM14)</f>
        <v>0</v>
      </c>
      <c r="AO14" s="38">
        <f>IF(AM14&lt;&gt;0,100*(AI14-AM14)/AM14,0)</f>
        <v>0</v>
      </c>
      <c r="AP14" s="37">
        <v>4349263.84485054</v>
      </c>
      <c r="AQ14" s="38">
        <f>IF(AP14&lt;&gt;0,100*AI14/AP14,0)</f>
        <v>0</v>
      </c>
      <c r="AR14" s="37">
        <v>3872002.697742462</v>
      </c>
      <c r="AS14" s="38">
        <f>IF(AR14&lt;&gt;0,100*AI14/AR14,0)</f>
        <v>0</v>
      </c>
      <c r="AT14" s="39">
        <f>IF(X14&lt;&gt;0,AI14/X14,0)</f>
        <v>0</v>
      </c>
      <c r="AU14" s="39">
        <f>IF(Y14&lt;&gt;0,AJ14/Y14,0)</f>
        <v>0</v>
      </c>
      <c r="AV14" s="38">
        <f>IF(AU14&lt;&gt;0,100*(AT14-AU14)/AU14,0)</f>
        <v>0</v>
      </c>
      <c r="AW14" s="39">
        <f>IF(AB14&lt;&gt;0,AM14/AB14,0)</f>
        <v>0</v>
      </c>
      <c r="AX14" s="38">
        <f>IF(AW14&lt;&gt;0,100*(AT14-AW14)/AW14,0)</f>
        <v>0</v>
      </c>
      <c r="AY14" s="38">
        <f>IF(AE14&lt;&gt;0,AP14/AE14,0)</f>
        <v>0</v>
      </c>
      <c r="AZ14" s="38">
        <f>IF(AG14&lt;&gt;0,AR14/AG14,0)</f>
        <v>0</v>
      </c>
    </row>
    <row r="15" spans="1:52" ht="12.75">
      <c r="A15" s="25" t="s">
        <v>39</v>
      </c>
      <c r="B15" s="29" t="s">
        <v>40</v>
      </c>
      <c r="C15" s="29" t="s">
        <v>1</v>
      </c>
      <c r="D15" s="29"/>
      <c r="E15" s="37">
        <v>150058</v>
      </c>
      <c r="F15" s="37">
        <v>141589</v>
      </c>
      <c r="G15" s="37">
        <f>(E15-F15)</f>
        <v>0</v>
      </c>
      <c r="H15" s="38">
        <f>IF(F15&lt;&gt;0,100*(E15-F15)/F15,0)</f>
        <v>0</v>
      </c>
      <c r="I15" s="37">
        <v>146940</v>
      </c>
      <c r="J15" s="37">
        <f>(E15-I15)</f>
        <v>0</v>
      </c>
      <c r="K15" s="38">
        <f>IF(I15&lt;&gt;0,100*(E15-I15)/I15,0)</f>
        <v>0</v>
      </c>
      <c r="L15" s="37">
        <v>4766841.098155975</v>
      </c>
      <c r="M15" s="37">
        <v>4388132.881978035</v>
      </c>
      <c r="N15" s="37">
        <f>(L15-M15)</f>
        <v>0</v>
      </c>
      <c r="O15" s="38">
        <f>IF(M15&lt;&gt;0,100*(L15-M15)/M15,0)</f>
        <v>0</v>
      </c>
      <c r="P15" s="37">
        <v>4431332.313332558</v>
      </c>
      <c r="Q15" s="37">
        <f>(L15-P15)</f>
        <v>0</v>
      </c>
      <c r="R15" s="38">
        <f>IF(P15&lt;&gt;0,100*(L15-P15)/P15,0)</f>
        <v>0</v>
      </c>
      <c r="S15" s="39">
        <f>IF(E15&lt;&gt;0,L15/E15,0)</f>
        <v>0</v>
      </c>
      <c r="T15" s="39">
        <f>IF(F15&lt;&gt;0,M15/F15,0)</f>
        <v>0</v>
      </c>
      <c r="U15" s="38">
        <f>IF(T15&lt;&gt;0,100*(S15-T15)/T15,0)</f>
        <v>0</v>
      </c>
      <c r="V15" s="39">
        <f>IF(I15&lt;&gt;0,P15/I15,0)</f>
        <v>0</v>
      </c>
      <c r="W15" s="38">
        <f>IF(V15&lt;&gt;0,100*(S15-V15)/V15,0)</f>
        <v>0</v>
      </c>
      <c r="X15" s="37">
        <v>477585</v>
      </c>
      <c r="Y15" s="37">
        <v>467934</v>
      </c>
      <c r="Z15" s="37">
        <f>(X15-Y15)</f>
        <v>0</v>
      </c>
      <c r="AA15" s="38">
        <f>IF(Y15&lt;&gt;0,100*(X15-Y15)/Y15,0)</f>
        <v>0</v>
      </c>
      <c r="AB15" s="37">
        <v>498079</v>
      </c>
      <c r="AC15" s="37">
        <f>(X15-AB15)</f>
        <v>0</v>
      </c>
      <c r="AD15" s="38">
        <f>IF(AB15&lt;&gt;0,100*(X15-AB15)/AB15,0)</f>
        <v>0</v>
      </c>
      <c r="AE15" s="37">
        <v>1547526</v>
      </c>
      <c r="AF15" s="38">
        <f>IF(AE15&lt;&gt;0,100*X15/AE15,0)</f>
        <v>0</v>
      </c>
      <c r="AG15" s="37">
        <v>1579490</v>
      </c>
      <c r="AH15" s="38">
        <f>IF(AG15&lt;&gt;0,100*X15/AG15,0)</f>
        <v>0</v>
      </c>
      <c r="AI15" s="37">
        <v>15102310.761001587</v>
      </c>
      <c r="AJ15" s="37">
        <v>14466411.460063934</v>
      </c>
      <c r="AK15" s="37">
        <f>(AI15-AJ15)</f>
        <v>0</v>
      </c>
      <c r="AL15" s="38">
        <f>IF(AJ15&lt;&gt;0,100*(AI15-AJ15)/AJ15,0)</f>
        <v>0</v>
      </c>
      <c r="AM15" s="37">
        <v>15152064.719221115</v>
      </c>
      <c r="AN15" s="37">
        <f>(AI15-AM15)</f>
        <v>0</v>
      </c>
      <c r="AO15" s="38">
        <f>IF(AM15&lt;&gt;0,100*(AI15-AM15)/AM15,0)</f>
        <v>0</v>
      </c>
      <c r="AP15" s="37">
        <v>48164673.204444885</v>
      </c>
      <c r="AQ15" s="38">
        <f>IF(AP15&lt;&gt;0,100*AI15/AP15,0)</f>
        <v>0</v>
      </c>
      <c r="AR15" s="37">
        <v>47942030.58110142</v>
      </c>
      <c r="AS15" s="38">
        <f>IF(AR15&lt;&gt;0,100*AI15/AR15,0)</f>
        <v>0</v>
      </c>
      <c r="AT15" s="39">
        <f>IF(X15&lt;&gt;0,AI15/X15,0)</f>
        <v>0</v>
      </c>
      <c r="AU15" s="39">
        <f>IF(Y15&lt;&gt;0,AJ15/Y15,0)</f>
        <v>0</v>
      </c>
      <c r="AV15" s="38">
        <f>IF(AU15&lt;&gt;0,100*(AT15-AU15)/AU15,0)</f>
        <v>0</v>
      </c>
      <c r="AW15" s="39">
        <f>IF(AB15&lt;&gt;0,AM15/AB15,0)</f>
        <v>0</v>
      </c>
      <c r="AX15" s="38">
        <f>IF(AW15&lt;&gt;0,100*(AT15-AW15)/AW15,0)</f>
        <v>0</v>
      </c>
      <c r="AY15" s="38">
        <f>IF(AE15&lt;&gt;0,AP15/AE15,0)</f>
        <v>0</v>
      </c>
      <c r="AZ15" s="38">
        <f>IF(AG15&lt;&gt;0,AR15/AG15,0)</f>
        <v>0</v>
      </c>
    </row>
    <row r="16" spans="1:52" ht="12.75">
      <c r="A16" s="25" t="s">
        <v>41</v>
      </c>
      <c r="B16" s="29" t="s">
        <v>42</v>
      </c>
      <c r="C16" s="29" t="s">
        <v>1</v>
      </c>
      <c r="D16" s="29"/>
      <c r="E16" s="37">
        <v>699243</v>
      </c>
      <c r="F16" s="37">
        <v>711148</v>
      </c>
      <c r="G16" s="37">
        <f>(E16-F16)</f>
        <v>0</v>
      </c>
      <c r="H16" s="38">
        <f>IF(F16&lt;&gt;0,100*(E16-F16)/F16,0)</f>
        <v>0</v>
      </c>
      <c r="I16" s="37">
        <v>782663</v>
      </c>
      <c r="J16" s="37">
        <f>(E16-I16)</f>
        <v>0</v>
      </c>
      <c r="K16" s="38">
        <f>IF(I16&lt;&gt;0,100*(E16-I16)/I16,0)</f>
        <v>0</v>
      </c>
      <c r="L16" s="37">
        <v>2413845.9687361717</v>
      </c>
      <c r="M16" s="37">
        <v>2443356.6706643105</v>
      </c>
      <c r="N16" s="37">
        <f>(L16-M16)</f>
        <v>0</v>
      </c>
      <c r="O16" s="38">
        <f>IF(M16&lt;&gt;0,100*(L16-M16)/M16,0)</f>
        <v>0</v>
      </c>
      <c r="P16" s="37">
        <v>2617634.5032913685</v>
      </c>
      <c r="Q16" s="37">
        <f>(L16-P16)</f>
        <v>0</v>
      </c>
      <c r="R16" s="38">
        <f>IF(P16&lt;&gt;0,100*(L16-P16)/P16,0)</f>
        <v>0</v>
      </c>
      <c r="S16" s="39">
        <f>IF(E16&lt;&gt;0,L16/E16,0)</f>
        <v>0</v>
      </c>
      <c r="T16" s="39">
        <f>IF(F16&lt;&gt;0,M16/F16,0)</f>
        <v>0</v>
      </c>
      <c r="U16" s="38">
        <f>IF(T16&lt;&gt;0,100*(S16-T16)/T16,0)</f>
        <v>0</v>
      </c>
      <c r="V16" s="39">
        <f>IF(I16&lt;&gt;0,P16/I16,0)</f>
        <v>0</v>
      </c>
      <c r="W16" s="38">
        <f>IF(V16&lt;&gt;0,100*(S16-V16)/V16,0)</f>
        <v>0</v>
      </c>
      <c r="X16" s="37">
        <v>2732322</v>
      </c>
      <c r="Y16" s="37">
        <v>2901253</v>
      </c>
      <c r="Z16" s="37">
        <f>(X16-Y16)</f>
        <v>0</v>
      </c>
      <c r="AA16" s="38">
        <f>IF(Y16&lt;&gt;0,100*(X16-Y16)/Y16,0)</f>
        <v>0</v>
      </c>
      <c r="AB16" s="37">
        <v>3041563</v>
      </c>
      <c r="AC16" s="37">
        <f>(X16-AB16)</f>
        <v>0</v>
      </c>
      <c r="AD16" s="38">
        <f>IF(AB16&lt;&gt;0,100*(X16-AB16)/AB16,0)</f>
        <v>0</v>
      </c>
      <c r="AE16" s="37">
        <v>9814221</v>
      </c>
      <c r="AF16" s="38">
        <f>IF(AE16&lt;&gt;0,100*X16/AE16,0)</f>
        <v>0</v>
      </c>
      <c r="AG16" s="37">
        <v>10887303</v>
      </c>
      <c r="AH16" s="38">
        <f>IF(AG16&lt;&gt;0,100*X16/AG16,0)</f>
        <v>0</v>
      </c>
      <c r="AI16" s="37">
        <v>9512813.96561408</v>
      </c>
      <c r="AJ16" s="37">
        <v>10002223.77499938</v>
      </c>
      <c r="AK16" s="37">
        <f>(AI16-AJ16)</f>
        <v>0</v>
      </c>
      <c r="AL16" s="38">
        <f>IF(AJ16&lt;&gt;0,100*(AI16-AJ16)/AJ16,0)</f>
        <v>0</v>
      </c>
      <c r="AM16" s="37">
        <v>10210725.011147738</v>
      </c>
      <c r="AN16" s="37">
        <f>(AI16-AM16)</f>
        <v>0</v>
      </c>
      <c r="AO16" s="38">
        <f>IF(AM16&lt;&gt;0,100*(AI16-AM16)/AM16,0)</f>
        <v>0</v>
      </c>
      <c r="AP16" s="37">
        <v>33776696.00863457</v>
      </c>
      <c r="AQ16" s="38">
        <f>IF(AP16&lt;&gt;0,100*AI16/AP16,0)</f>
        <v>0</v>
      </c>
      <c r="AR16" s="37">
        <v>36353845.93855643</v>
      </c>
      <c r="AS16" s="38">
        <f>IF(AR16&lt;&gt;0,100*AI16/AR16,0)</f>
        <v>0</v>
      </c>
      <c r="AT16" s="39">
        <f>IF(X16&lt;&gt;0,AI16/X16,0)</f>
        <v>0</v>
      </c>
      <c r="AU16" s="39">
        <f>IF(Y16&lt;&gt;0,AJ16/Y16,0)</f>
        <v>0</v>
      </c>
      <c r="AV16" s="38">
        <f>IF(AU16&lt;&gt;0,100*(AT16-AU16)/AU16,0)</f>
        <v>0</v>
      </c>
      <c r="AW16" s="39">
        <f>IF(AB16&lt;&gt;0,AM16/AB16,0)</f>
        <v>0</v>
      </c>
      <c r="AX16" s="38">
        <f>IF(AW16&lt;&gt;0,100*(AT16-AW16)/AW16,0)</f>
        <v>0</v>
      </c>
      <c r="AY16" s="38">
        <f>IF(AE16&lt;&gt;0,AP16/AE16,0)</f>
        <v>0</v>
      </c>
      <c r="AZ16" s="38">
        <f>IF(AG16&lt;&gt;0,AR16/AG16,0)</f>
        <v>0</v>
      </c>
    </row>
    <row r="17" spans="1:52" ht="12.75">
      <c r="A17" s="54"/>
      <c r="B17" s="60" t="s">
        <v>43</v>
      </c>
      <c r="C17" s="60" t="s">
        <v>1</v>
      </c>
      <c r="D17" s="60"/>
      <c r="E17" s="63">
        <f>SUM(E14:E16)</f>
        <v>0</v>
      </c>
      <c r="F17" s="63">
        <f>SUM(F14:F16)</f>
        <v>0</v>
      </c>
      <c r="G17" s="63">
        <f>(E17-F17)</f>
        <v>0</v>
      </c>
      <c r="H17" s="64">
        <f>IF(F17&lt;&gt;0,100*(E17-F17)/F17,0)</f>
        <v>0</v>
      </c>
      <c r="I17" s="63">
        <f>SUM(I14:I16)</f>
        <v>0</v>
      </c>
      <c r="J17" s="63">
        <f>(E17-I17)</f>
        <v>0</v>
      </c>
      <c r="K17" s="64">
        <f>IF(I17&lt;&gt;0,100*(E17-I17)/I17,0)</f>
        <v>0</v>
      </c>
      <c r="L17" s="63">
        <f>SUM(L14:L16)</f>
        <v>0</v>
      </c>
      <c r="M17" s="63">
        <f>SUM(M14:M16)</f>
        <v>0</v>
      </c>
      <c r="N17" s="63">
        <f>(L17-M17)</f>
        <v>0</v>
      </c>
      <c r="O17" s="64">
        <f>IF(M17&lt;&gt;0,100*(L17-M17)/M17,0)</f>
        <v>0</v>
      </c>
      <c r="P17" s="63">
        <f>SUM(P14:P16)</f>
        <v>0</v>
      </c>
      <c r="Q17" s="63">
        <f>(L17-P17)</f>
        <v>0</v>
      </c>
      <c r="R17" s="64">
        <f>IF(P17&lt;&gt;0,100*(L17-P17)/P17,0)</f>
        <v>0</v>
      </c>
      <c r="S17" s="65">
        <f>IF(E17&lt;&gt;0,L17/E17,0)</f>
        <v>0</v>
      </c>
      <c r="T17" s="65">
        <f>IF(F17&lt;&gt;0,M17/F17,0)</f>
        <v>0</v>
      </c>
      <c r="U17" s="64">
        <f>IF(T17&lt;&gt;0,100*(S17-T17)/T17,0)</f>
        <v>0</v>
      </c>
      <c r="V17" s="65">
        <f>IF(I17&lt;&gt;0,P17/I17,0)</f>
        <v>0</v>
      </c>
      <c r="W17" s="64">
        <f>IF(V17&lt;&gt;0,100*(S17-V17)/V17,0)</f>
        <v>0</v>
      </c>
      <c r="X17" s="63">
        <f>SUM(X14:X16)</f>
        <v>0</v>
      </c>
      <c r="Y17" s="63">
        <f>SUM(Y14:Y16)</f>
        <v>0</v>
      </c>
      <c r="Z17" s="63">
        <f>(X17-Y17)</f>
        <v>0</v>
      </c>
      <c r="AA17" s="64">
        <f>IF(Y17&lt;&gt;0,100*(X17-Y17)/Y17,0)</f>
        <v>0</v>
      </c>
      <c r="AB17" s="63">
        <f>SUM(AB14:AB16)</f>
        <v>0</v>
      </c>
      <c r="AC17" s="63">
        <f>(X17-AB17)</f>
        <v>0</v>
      </c>
      <c r="AD17" s="64">
        <f>IF(AB17&lt;&gt;0,100*(X17-AB17)/AB17,0)</f>
        <v>0</v>
      </c>
      <c r="AE17" s="63">
        <f>SUM(AE14:AE16)</f>
        <v>0</v>
      </c>
      <c r="AF17" s="64">
        <f>IF(AE17&lt;&gt;0,100*X17/AE17,0)</f>
        <v>0</v>
      </c>
      <c r="AG17" s="63">
        <f>SUM(AG14:AG16)</f>
        <v>0</v>
      </c>
      <c r="AH17" s="64">
        <f>IF(AG17&lt;&gt;0,100*X17/AG17,0)</f>
        <v>0</v>
      </c>
      <c r="AI17" s="63">
        <f>SUM(AI14:AI16)</f>
        <v>0</v>
      </c>
      <c r="AJ17" s="63">
        <f>SUM(AJ14:AJ16)</f>
        <v>0</v>
      </c>
      <c r="AK17" s="63">
        <f>(AI17-AJ17)</f>
        <v>0</v>
      </c>
      <c r="AL17" s="64">
        <f>IF(AJ17&lt;&gt;0,100*(AI17-AJ17)/AJ17,0)</f>
        <v>0</v>
      </c>
      <c r="AM17" s="63">
        <f>SUM(AM14:AM16)</f>
        <v>0</v>
      </c>
      <c r="AN17" s="63">
        <f>(AI17-AM17)</f>
        <v>0</v>
      </c>
      <c r="AO17" s="64">
        <f>IF(AM17&lt;&gt;0,100*(AI17-AM17)/AM17,0)</f>
        <v>0</v>
      </c>
      <c r="AP17" s="63">
        <f>SUM(AP14:AP16)</f>
        <v>0</v>
      </c>
      <c r="AQ17" s="64">
        <f>IF(AP17&lt;&gt;0,100*AI17/AP17,0)</f>
        <v>0</v>
      </c>
      <c r="AR17" s="63">
        <f>SUM(AR14:AR16)</f>
        <v>0</v>
      </c>
      <c r="AS17" s="64">
        <f>IF(AR17&lt;&gt;0,100*AI17/AR17,0)</f>
        <v>0</v>
      </c>
      <c r="AT17" s="65">
        <f>IF(X17&lt;&gt;0,AI17/X17,0)</f>
        <v>0</v>
      </c>
      <c r="AU17" s="65">
        <f>IF(Y17&lt;&gt;0,AJ17/Y17,0)</f>
        <v>0</v>
      </c>
      <c r="AV17" s="64">
        <f>IF(AU17&lt;&gt;0,100*(AT17-AU17)/AU17,0)</f>
        <v>0</v>
      </c>
      <c r="AW17" s="65">
        <f>IF(AB17&lt;&gt;0,AM17/AB17,0)</f>
        <v>0</v>
      </c>
      <c r="AX17" s="64">
        <f>IF(AW17&lt;&gt;0,100*(AT17-AW17)/AW17,0)</f>
        <v>0</v>
      </c>
      <c r="AY17" s="64">
        <f>IF(AE17&lt;&gt;0,AP17/AE17,0)</f>
        <v>0</v>
      </c>
      <c r="AZ17" s="64">
        <f>IF(AG17&lt;&gt;0,AR17/AG17,0)</f>
        <v>0</v>
      </c>
    </row>
    <row r="18" spans="1:52" ht="12.75">
      <c r="A18" s="25" t="s">
        <v>44</v>
      </c>
      <c r="B18" s="29" t="s">
        <v>29</v>
      </c>
      <c r="C18" s="29" t="s">
        <v>1</v>
      </c>
      <c r="D18" s="29"/>
      <c r="E18" s="37">
        <v>55308</v>
      </c>
      <c r="F18" s="37">
        <v>47270</v>
      </c>
      <c r="G18" s="37">
        <f>(E18-F18)</f>
        <v>0</v>
      </c>
      <c r="H18" s="38">
        <f>IF(F18&lt;&gt;0,100*(E18-F18)/F18,0)</f>
        <v>0</v>
      </c>
      <c r="I18" s="37">
        <v>43679</v>
      </c>
      <c r="J18" s="37">
        <f>(E18-I18)</f>
        <v>0</v>
      </c>
      <c r="K18" s="38">
        <f>IF(I18&lt;&gt;0,100*(E18-I18)/I18,0)</f>
        <v>0</v>
      </c>
      <c r="L18" s="37">
        <v>7245754.5362586975</v>
      </c>
      <c r="M18" s="37">
        <v>6141103.878521919</v>
      </c>
      <c r="N18" s="37">
        <f>(L18-M18)</f>
        <v>0</v>
      </c>
      <c r="O18" s="38">
        <f>IF(M18&lt;&gt;0,100*(L18-M18)/M18,0)</f>
        <v>0</v>
      </c>
      <c r="P18" s="37">
        <v>5487047.211195946</v>
      </c>
      <c r="Q18" s="37">
        <f>(L18-P18)</f>
        <v>0</v>
      </c>
      <c r="R18" s="38">
        <f>IF(P18&lt;&gt;0,100*(L18-P18)/P18,0)</f>
        <v>0</v>
      </c>
      <c r="S18" s="39">
        <f>IF(E18&lt;&gt;0,L18/E18,0)</f>
        <v>0</v>
      </c>
      <c r="T18" s="39">
        <f>IF(F18&lt;&gt;0,M18/F18,0)</f>
        <v>0</v>
      </c>
      <c r="U18" s="38">
        <f>IF(T18&lt;&gt;0,100*(S18-T18)/T18,0)</f>
        <v>0</v>
      </c>
      <c r="V18" s="39">
        <f>IF(I18&lt;&gt;0,P18/I18,0)</f>
        <v>0</v>
      </c>
      <c r="W18" s="38">
        <f>IF(V18&lt;&gt;0,100*(S18-V18)/V18,0)</f>
        <v>0</v>
      </c>
      <c r="X18" s="37">
        <v>296902</v>
      </c>
      <c r="Y18" s="37">
        <v>265959</v>
      </c>
      <c r="Z18" s="37">
        <f>(X18-Y18)</f>
        <v>0</v>
      </c>
      <c r="AA18" s="38">
        <f>IF(Y18&lt;&gt;0,100*(X18-Y18)/Y18,0)</f>
        <v>0</v>
      </c>
      <c r="AB18" s="37">
        <v>272934</v>
      </c>
      <c r="AC18" s="37">
        <f>(X18-AB18)</f>
        <v>0</v>
      </c>
      <c r="AD18" s="38">
        <f>IF(AB18&lt;&gt;0,100*(X18-AB18)/AB18,0)</f>
        <v>0</v>
      </c>
      <c r="AE18" s="37">
        <v>783996</v>
      </c>
      <c r="AF18" s="38">
        <f>IF(AE18&lt;&gt;0,100*X18/AE18,0)</f>
        <v>0</v>
      </c>
      <c r="AG18" s="37">
        <v>832115</v>
      </c>
      <c r="AH18" s="38">
        <f>IF(AG18&lt;&gt;0,100*X18/AG18,0)</f>
        <v>0</v>
      </c>
      <c r="AI18" s="37">
        <v>38474438.289608955</v>
      </c>
      <c r="AJ18" s="37">
        <v>34111685.782728195</v>
      </c>
      <c r="AK18" s="37">
        <f>(AI18-AJ18)</f>
        <v>0</v>
      </c>
      <c r="AL18" s="38">
        <f>IF(AJ18&lt;&gt;0,100*(AI18-AJ18)/AJ18,0)</f>
        <v>0</v>
      </c>
      <c r="AM18" s="37">
        <v>34410436.18542862</v>
      </c>
      <c r="AN18" s="37">
        <f>(AI18-AM18)</f>
        <v>0</v>
      </c>
      <c r="AO18" s="38">
        <f>IF(AM18&lt;&gt;0,100*(AI18-AM18)/AM18,0)</f>
        <v>0</v>
      </c>
      <c r="AP18" s="37">
        <v>101396485.86760616</v>
      </c>
      <c r="AQ18" s="38">
        <f>IF(AP18&lt;&gt;0,100*AI18/AP18,0)</f>
        <v>0</v>
      </c>
      <c r="AR18" s="37">
        <v>105013610.71221447</v>
      </c>
      <c r="AS18" s="38">
        <f>IF(AR18&lt;&gt;0,100*AI18/AR18,0)</f>
        <v>0</v>
      </c>
      <c r="AT18" s="39">
        <f>IF(X18&lt;&gt;0,AI18/X18,0)</f>
        <v>0</v>
      </c>
      <c r="AU18" s="39">
        <f>IF(Y18&lt;&gt;0,AJ18/Y18,0)</f>
        <v>0</v>
      </c>
      <c r="AV18" s="38">
        <f>IF(AU18&lt;&gt;0,100*(AT18-AU18)/AU18,0)</f>
        <v>0</v>
      </c>
      <c r="AW18" s="39">
        <f>IF(AB18&lt;&gt;0,AM18/AB18,0)</f>
        <v>0</v>
      </c>
      <c r="AX18" s="38">
        <f>IF(AW18&lt;&gt;0,100*(AT18-AW18)/AW18,0)</f>
        <v>0</v>
      </c>
      <c r="AY18" s="38">
        <f>IF(AE18&lt;&gt;0,AP18/AE18,0)</f>
        <v>0</v>
      </c>
      <c r="AZ18" s="38">
        <f>IF(AG18&lt;&gt;0,AR18/AG18,0)</f>
        <v>0</v>
      </c>
    </row>
    <row r="19" spans="1:52" ht="12.75">
      <c r="A19" s="25" t="s">
        <v>45</v>
      </c>
      <c r="B19" s="29" t="s">
        <v>46</v>
      </c>
      <c r="C19" s="29" t="s">
        <v>1</v>
      </c>
      <c r="D19" s="29"/>
      <c r="E19" s="37">
        <v>11840</v>
      </c>
      <c r="F19" s="37">
        <v>11148</v>
      </c>
      <c r="G19" s="37">
        <f>(E19-F19)</f>
        <v>0</v>
      </c>
      <c r="H19" s="38">
        <f>IF(F19&lt;&gt;0,100*(E19-F19)/F19,0)</f>
        <v>0</v>
      </c>
      <c r="I19" s="37">
        <v>11525</v>
      </c>
      <c r="J19" s="37">
        <f>(E19-I19)</f>
        <v>0</v>
      </c>
      <c r="K19" s="38">
        <f>IF(I19&lt;&gt;0,100*(E19-I19)/I19,0)</f>
        <v>0</v>
      </c>
      <c r="L19" s="37">
        <v>462608.3335018158</v>
      </c>
      <c r="M19" s="37">
        <v>430077.74091148376</v>
      </c>
      <c r="N19" s="37">
        <f>(L19-M19)</f>
        <v>0</v>
      </c>
      <c r="O19" s="38">
        <f>IF(M19&lt;&gt;0,100*(L19-M19)/M19,0)</f>
        <v>0</v>
      </c>
      <c r="P19" s="37">
        <v>464716.15058898926</v>
      </c>
      <c r="Q19" s="37">
        <f>(L19-P19)</f>
        <v>0</v>
      </c>
      <c r="R19" s="38">
        <f>IF(P19&lt;&gt;0,100*(L19-P19)/P19,0)</f>
        <v>0</v>
      </c>
      <c r="S19" s="39">
        <f>IF(E19&lt;&gt;0,L19/E19,0)</f>
        <v>0</v>
      </c>
      <c r="T19" s="39">
        <f>IF(F19&lt;&gt;0,M19/F19,0)</f>
        <v>0</v>
      </c>
      <c r="U19" s="38">
        <f>IF(T19&lt;&gt;0,100*(S19-T19)/T19,0)</f>
        <v>0</v>
      </c>
      <c r="V19" s="39">
        <f>IF(I19&lt;&gt;0,P19/I19,0)</f>
        <v>0</v>
      </c>
      <c r="W19" s="38">
        <f>IF(V19&lt;&gt;0,100*(S19-V19)/V19,0)</f>
        <v>0</v>
      </c>
      <c r="X19" s="37">
        <v>56868</v>
      </c>
      <c r="Y19" s="37">
        <v>55716</v>
      </c>
      <c r="Z19" s="37">
        <f>(X19-Y19)</f>
        <v>0</v>
      </c>
      <c r="AA19" s="38">
        <f>IF(Y19&lt;&gt;0,100*(X19-Y19)/Y19,0)</f>
        <v>0</v>
      </c>
      <c r="AB19" s="37">
        <v>53410</v>
      </c>
      <c r="AC19" s="37">
        <f>(X19-AB19)</f>
        <v>0</v>
      </c>
      <c r="AD19" s="38">
        <f>IF(AB19&lt;&gt;0,100*(X19-AB19)/AB19,0)</f>
        <v>0</v>
      </c>
      <c r="AE19" s="37">
        <v>182209</v>
      </c>
      <c r="AF19" s="38">
        <f>IF(AE19&lt;&gt;0,100*X19/AE19,0)</f>
        <v>0</v>
      </c>
      <c r="AG19" s="37">
        <v>211640</v>
      </c>
      <c r="AH19" s="38">
        <f>IF(AG19&lt;&gt;0,100*X19/AG19,0)</f>
        <v>0</v>
      </c>
      <c r="AI19" s="37">
        <v>2088164.5834274292</v>
      </c>
      <c r="AJ19" s="37">
        <v>2026241.5903587341</v>
      </c>
      <c r="AK19" s="37">
        <f>(AI19-AJ19)</f>
        <v>0</v>
      </c>
      <c r="AL19" s="38">
        <f>IF(AJ19&lt;&gt;0,100*(AI19-AJ19)/AJ19,0)</f>
        <v>0</v>
      </c>
      <c r="AM19" s="37">
        <v>1894262.5675621033</v>
      </c>
      <c r="AN19" s="37">
        <f>(AI19-AM19)</f>
        <v>0</v>
      </c>
      <c r="AO19" s="38">
        <f>IF(AM19&lt;&gt;0,100*(AI19-AM19)/AM19,0)</f>
        <v>0</v>
      </c>
      <c r="AP19" s="37">
        <v>6449540.328081131</v>
      </c>
      <c r="AQ19" s="38">
        <f>IF(AP19&lt;&gt;0,100*AI19/AP19,0)</f>
        <v>0</v>
      </c>
      <c r="AR19" s="37">
        <v>7155003.202890396</v>
      </c>
      <c r="AS19" s="38">
        <f>IF(AR19&lt;&gt;0,100*AI19/AR19,0)</f>
        <v>0</v>
      </c>
      <c r="AT19" s="39">
        <f>IF(X19&lt;&gt;0,AI19/X19,0)</f>
        <v>0</v>
      </c>
      <c r="AU19" s="39">
        <f>IF(Y19&lt;&gt;0,AJ19/Y19,0)</f>
        <v>0</v>
      </c>
      <c r="AV19" s="38">
        <f>IF(AU19&lt;&gt;0,100*(AT19-AU19)/AU19,0)</f>
        <v>0</v>
      </c>
      <c r="AW19" s="39">
        <f>IF(AB19&lt;&gt;0,AM19/AB19,0)</f>
        <v>0</v>
      </c>
      <c r="AX19" s="38">
        <f>IF(AW19&lt;&gt;0,100*(AT19-AW19)/AW19,0)</f>
        <v>0</v>
      </c>
      <c r="AY19" s="38">
        <f>IF(AE19&lt;&gt;0,AP19/AE19,0)</f>
        <v>0</v>
      </c>
      <c r="AZ19" s="38">
        <f>IF(AG19&lt;&gt;0,AR19/AG19,0)</f>
        <v>0</v>
      </c>
    </row>
    <row r="20" spans="1:52" ht="12.75">
      <c r="A20" s="25" t="s">
        <v>47</v>
      </c>
      <c r="B20" s="29" t="s">
        <v>48</v>
      </c>
      <c r="C20" s="29" t="s">
        <v>1</v>
      </c>
      <c r="D20" s="29"/>
      <c r="E20" s="37">
        <v>8938</v>
      </c>
      <c r="F20" s="37">
        <v>8340</v>
      </c>
      <c r="G20" s="37">
        <f>(E20-F20)</f>
        <v>0</v>
      </c>
      <c r="H20" s="38">
        <f>IF(F20&lt;&gt;0,100*(E20-F20)/F20,0)</f>
        <v>0</v>
      </c>
      <c r="I20" s="37">
        <v>8803</v>
      </c>
      <c r="J20" s="37">
        <f>(E20-I20)</f>
        <v>0</v>
      </c>
      <c r="K20" s="38">
        <f>IF(I20&lt;&gt;0,100*(E20-I20)/I20,0)</f>
        <v>0</v>
      </c>
      <c r="L20" s="37">
        <v>100984.48715019226</v>
      </c>
      <c r="M20" s="37">
        <v>93122.55124855042</v>
      </c>
      <c r="N20" s="37">
        <f>(L20-M20)</f>
        <v>0</v>
      </c>
      <c r="O20" s="38">
        <f>IF(M20&lt;&gt;0,100*(L20-M20)/M20,0)</f>
        <v>0</v>
      </c>
      <c r="P20" s="37">
        <v>94308.00064277649</v>
      </c>
      <c r="Q20" s="37">
        <f>(L20-P20)</f>
        <v>0</v>
      </c>
      <c r="R20" s="38">
        <f>IF(P20&lt;&gt;0,100*(L20-P20)/P20,0)</f>
        <v>0</v>
      </c>
      <c r="S20" s="39">
        <f>IF(E20&lt;&gt;0,L20/E20,0)</f>
        <v>0</v>
      </c>
      <c r="T20" s="39">
        <f>IF(F20&lt;&gt;0,M20/F20,0)</f>
        <v>0</v>
      </c>
      <c r="U20" s="38">
        <f>IF(T20&lt;&gt;0,100*(S20-T20)/T20,0)</f>
        <v>0</v>
      </c>
      <c r="V20" s="39">
        <f>IF(I20&lt;&gt;0,P20/I20,0)</f>
        <v>0</v>
      </c>
      <c r="W20" s="38">
        <f>IF(V20&lt;&gt;0,100*(S20-V20)/V20,0)</f>
        <v>0</v>
      </c>
      <c r="X20" s="37">
        <v>39663</v>
      </c>
      <c r="Y20" s="37">
        <v>38669</v>
      </c>
      <c r="Z20" s="37">
        <f>(X20-Y20)</f>
        <v>0</v>
      </c>
      <c r="AA20" s="38">
        <f>IF(Y20&lt;&gt;0,100*(X20-Y20)/Y20,0)</f>
        <v>0</v>
      </c>
      <c r="AB20" s="37">
        <v>37936</v>
      </c>
      <c r="AC20" s="37">
        <f>(X20-AB20)</f>
        <v>0</v>
      </c>
      <c r="AD20" s="38">
        <f>IF(AB20&lt;&gt;0,100*(X20-AB20)/AB20,0)</f>
        <v>0</v>
      </c>
      <c r="AE20" s="37">
        <v>110065</v>
      </c>
      <c r="AF20" s="38">
        <f>IF(AE20&lt;&gt;0,100*X20/AE20,0)</f>
        <v>0</v>
      </c>
      <c r="AG20" s="37">
        <v>98254</v>
      </c>
      <c r="AH20" s="38">
        <f>IF(AG20&lt;&gt;0,100*X20/AG20,0)</f>
        <v>0</v>
      </c>
      <c r="AI20" s="37">
        <v>443794.0568189621</v>
      </c>
      <c r="AJ20" s="37">
        <v>431695.1375865936</v>
      </c>
      <c r="AK20" s="37">
        <f>(AI20-AJ20)</f>
        <v>0</v>
      </c>
      <c r="AL20" s="38">
        <f>IF(AJ20&lt;&gt;0,100*(AI20-AJ20)/AJ20,0)</f>
        <v>0</v>
      </c>
      <c r="AM20" s="37">
        <v>410208.17575263977</v>
      </c>
      <c r="AN20" s="37">
        <f>(AI20-AM20)</f>
        <v>0</v>
      </c>
      <c r="AO20" s="38">
        <f>IF(AM20&lt;&gt;0,100*(AI20-AM20)/AM20,0)</f>
        <v>0</v>
      </c>
      <c r="AP20" s="37">
        <v>1228291.3907403946</v>
      </c>
      <c r="AQ20" s="38">
        <f>IF(AP20&lt;&gt;0,100*AI20/AP20,0)</f>
        <v>0</v>
      </c>
      <c r="AR20" s="37">
        <v>1067328.0900478363</v>
      </c>
      <c r="AS20" s="38">
        <f>IF(AR20&lt;&gt;0,100*AI20/AR20,0)</f>
        <v>0</v>
      </c>
      <c r="AT20" s="39">
        <f>IF(X20&lt;&gt;0,AI20/X20,0)</f>
        <v>0</v>
      </c>
      <c r="AU20" s="39">
        <f>IF(Y20&lt;&gt;0,AJ20/Y20,0)</f>
        <v>0</v>
      </c>
      <c r="AV20" s="38">
        <f>IF(AU20&lt;&gt;0,100*(AT20-AU20)/AU20,0)</f>
        <v>0</v>
      </c>
      <c r="AW20" s="39">
        <f>IF(AB20&lt;&gt;0,AM20/AB20,0)</f>
        <v>0</v>
      </c>
      <c r="AX20" s="38">
        <f>IF(AW20&lt;&gt;0,100*(AT20-AW20)/AW20,0)</f>
        <v>0</v>
      </c>
      <c r="AY20" s="38">
        <f>IF(AE20&lt;&gt;0,AP20/AE20,0)</f>
        <v>0</v>
      </c>
      <c r="AZ20" s="38">
        <f>IF(AG20&lt;&gt;0,AR20/AG20,0)</f>
        <v>0</v>
      </c>
    </row>
    <row r="21" spans="1:52" ht="12.75">
      <c r="A21" s="25" t="s">
        <v>49</v>
      </c>
      <c r="B21" s="29" t="s">
        <v>50</v>
      </c>
      <c r="C21" s="29" t="s">
        <v>1</v>
      </c>
      <c r="D21" s="29"/>
      <c r="E21" s="37">
        <v>27490</v>
      </c>
      <c r="F21" s="37">
        <v>25546</v>
      </c>
      <c r="G21" s="37">
        <f>(E21-F21)</f>
        <v>0</v>
      </c>
      <c r="H21" s="38">
        <f>IF(F21&lt;&gt;0,100*(E21-F21)/F21,0)</f>
        <v>0</v>
      </c>
      <c r="I21" s="37">
        <v>31140</v>
      </c>
      <c r="J21" s="37">
        <f>(E21-I21)</f>
        <v>0</v>
      </c>
      <c r="K21" s="38">
        <f>IF(I21&lt;&gt;0,100*(E21-I21)/I21,0)</f>
        <v>0</v>
      </c>
      <c r="L21" s="37">
        <v>217459.53694534302</v>
      </c>
      <c r="M21" s="37">
        <v>196348.69114112854</v>
      </c>
      <c r="N21" s="37">
        <f>(L21-M21)</f>
        <v>0</v>
      </c>
      <c r="O21" s="38">
        <f>IF(M21&lt;&gt;0,100*(L21-M21)/M21,0)</f>
        <v>0</v>
      </c>
      <c r="P21" s="37">
        <v>235202.6472015381</v>
      </c>
      <c r="Q21" s="37">
        <f>(L21-P21)</f>
        <v>0</v>
      </c>
      <c r="R21" s="38">
        <f>IF(P21&lt;&gt;0,100*(L21-P21)/P21,0)</f>
        <v>0</v>
      </c>
      <c r="S21" s="39">
        <f>IF(E21&lt;&gt;0,L21/E21,0)</f>
        <v>0</v>
      </c>
      <c r="T21" s="39">
        <f>IF(F21&lt;&gt;0,M21/F21,0)</f>
        <v>0</v>
      </c>
      <c r="U21" s="38">
        <f>IF(T21&lt;&gt;0,100*(S21-T21)/T21,0)</f>
        <v>0</v>
      </c>
      <c r="V21" s="39">
        <f>IF(I21&lt;&gt;0,P21/I21,0)</f>
        <v>0</v>
      </c>
      <c r="W21" s="38">
        <f>IF(V21&lt;&gt;0,100*(S21-V21)/V21,0)</f>
        <v>0</v>
      </c>
      <c r="X21" s="37">
        <v>107188</v>
      </c>
      <c r="Y21" s="37">
        <v>103718</v>
      </c>
      <c r="Z21" s="37">
        <f>(X21-Y21)</f>
        <v>0</v>
      </c>
      <c r="AA21" s="38">
        <f>IF(Y21&lt;&gt;0,100*(X21-Y21)/Y21,0)</f>
        <v>0</v>
      </c>
      <c r="AB21" s="37">
        <v>122978</v>
      </c>
      <c r="AC21" s="37">
        <f>(X21-AB21)</f>
        <v>0</v>
      </c>
      <c r="AD21" s="38">
        <f>IF(AB21&lt;&gt;0,100*(X21-AB21)/AB21,0)</f>
        <v>0</v>
      </c>
      <c r="AE21" s="37">
        <v>345359</v>
      </c>
      <c r="AF21" s="38">
        <f>IF(AE21&lt;&gt;0,100*X21/AE21,0)</f>
        <v>0</v>
      </c>
      <c r="AG21" s="37">
        <v>396674</v>
      </c>
      <c r="AH21" s="38">
        <f>IF(AG21&lt;&gt;0,100*X21/AG21,0)</f>
        <v>0</v>
      </c>
      <c r="AI21" s="37">
        <v>835016.4563980103</v>
      </c>
      <c r="AJ21" s="37">
        <v>797861.064031601</v>
      </c>
      <c r="AK21" s="37">
        <f>(AI21-AJ21)</f>
        <v>0</v>
      </c>
      <c r="AL21" s="38">
        <f>IF(AJ21&lt;&gt;0,100*(AI21-AJ21)/AJ21,0)</f>
        <v>0</v>
      </c>
      <c r="AM21" s="37">
        <v>918357.6753473282</v>
      </c>
      <c r="AN21" s="37">
        <f>(AI21-AM21)</f>
        <v>0</v>
      </c>
      <c r="AO21" s="38">
        <f>IF(AM21&lt;&gt;0,100*(AI21-AM21)/AM21,0)</f>
        <v>0</v>
      </c>
      <c r="AP21" s="37">
        <v>2655624.6802330017</v>
      </c>
      <c r="AQ21" s="38">
        <f>IF(AP21&lt;&gt;0,100*AI21/AP21,0)</f>
        <v>0</v>
      </c>
      <c r="AR21" s="37">
        <v>2949978.362297058</v>
      </c>
      <c r="AS21" s="38">
        <f>IF(AR21&lt;&gt;0,100*AI21/AR21,0)</f>
        <v>0</v>
      </c>
      <c r="AT21" s="39">
        <f>IF(X21&lt;&gt;0,AI21/X21,0)</f>
        <v>0</v>
      </c>
      <c r="AU21" s="39">
        <f>IF(Y21&lt;&gt;0,AJ21/Y21,0)</f>
        <v>0</v>
      </c>
      <c r="AV21" s="38">
        <f>IF(AU21&lt;&gt;0,100*(AT21-AU21)/AU21,0)</f>
        <v>0</v>
      </c>
      <c r="AW21" s="39">
        <f>IF(AB21&lt;&gt;0,AM21/AB21,0)</f>
        <v>0</v>
      </c>
      <c r="AX21" s="38">
        <f>IF(AW21&lt;&gt;0,100*(AT21-AW21)/AW21,0)</f>
        <v>0</v>
      </c>
      <c r="AY21" s="38">
        <f>IF(AE21&lt;&gt;0,AP21/AE21,0)</f>
        <v>0</v>
      </c>
      <c r="AZ21" s="38">
        <f>IF(AG21&lt;&gt;0,AR21/AG21,0)</f>
        <v>0</v>
      </c>
    </row>
    <row r="22" spans="1:52" ht="12.75">
      <c r="A22" s="54"/>
      <c r="B22" s="60" t="s">
        <v>51</v>
      </c>
      <c r="C22" s="60" t="s">
        <v>1</v>
      </c>
      <c r="D22" s="60"/>
      <c r="E22" s="63">
        <f>SUM(E18:E21)</f>
        <v>0</v>
      </c>
      <c r="F22" s="63">
        <f>SUM(F18:F21)</f>
        <v>0</v>
      </c>
      <c r="G22" s="63">
        <f>(E22-F22)</f>
        <v>0</v>
      </c>
      <c r="H22" s="64">
        <f>IF(F22&lt;&gt;0,100*(E22-F22)/F22,0)</f>
        <v>0</v>
      </c>
      <c r="I22" s="63">
        <f>SUM(I18:I21)</f>
        <v>0</v>
      </c>
      <c r="J22" s="63">
        <f>(E22-I22)</f>
        <v>0</v>
      </c>
      <c r="K22" s="64">
        <f>IF(I22&lt;&gt;0,100*(E22-I22)/I22,0)</f>
        <v>0</v>
      </c>
      <c r="L22" s="63">
        <f>SUM(L18:L21)</f>
        <v>0</v>
      </c>
      <c r="M22" s="63">
        <f>SUM(M18:M21)</f>
        <v>0</v>
      </c>
      <c r="N22" s="63">
        <f>(L22-M22)</f>
        <v>0</v>
      </c>
      <c r="O22" s="64">
        <f>IF(M22&lt;&gt;0,100*(L22-M22)/M22,0)</f>
        <v>0</v>
      </c>
      <c r="P22" s="63">
        <f>SUM(P18:P21)</f>
        <v>0</v>
      </c>
      <c r="Q22" s="63">
        <f>(L22-P22)</f>
        <v>0</v>
      </c>
      <c r="R22" s="64">
        <f>IF(P22&lt;&gt;0,100*(L22-P22)/P22,0)</f>
        <v>0</v>
      </c>
      <c r="S22" s="65">
        <f>IF(E22&lt;&gt;0,L22/E22,0)</f>
        <v>0</v>
      </c>
      <c r="T22" s="65">
        <f>IF(F22&lt;&gt;0,M22/F22,0)</f>
        <v>0</v>
      </c>
      <c r="U22" s="64">
        <f>IF(T22&lt;&gt;0,100*(S22-T22)/T22,0)</f>
        <v>0</v>
      </c>
      <c r="V22" s="65">
        <f>IF(I22&lt;&gt;0,P22/I22,0)</f>
        <v>0</v>
      </c>
      <c r="W22" s="64">
        <f>IF(V22&lt;&gt;0,100*(S22-V22)/V22,0)</f>
        <v>0</v>
      </c>
      <c r="X22" s="63">
        <f>SUM(X18:X21)</f>
        <v>0</v>
      </c>
      <c r="Y22" s="63">
        <f>SUM(Y18:Y21)</f>
        <v>0</v>
      </c>
      <c r="Z22" s="63">
        <f>(X22-Y22)</f>
        <v>0</v>
      </c>
      <c r="AA22" s="64">
        <f>IF(Y22&lt;&gt;0,100*(X22-Y22)/Y22,0)</f>
        <v>0</v>
      </c>
      <c r="AB22" s="63">
        <f>SUM(AB18:AB21)</f>
        <v>0</v>
      </c>
      <c r="AC22" s="63">
        <f>(X22-AB22)</f>
        <v>0</v>
      </c>
      <c r="AD22" s="64">
        <f>IF(AB22&lt;&gt;0,100*(X22-AB22)/AB22,0)</f>
        <v>0</v>
      </c>
      <c r="AE22" s="63">
        <f>SUM(AE18:AE21)</f>
        <v>0</v>
      </c>
      <c r="AF22" s="64">
        <f>IF(AE22&lt;&gt;0,100*X22/AE22,0)</f>
        <v>0</v>
      </c>
      <c r="AG22" s="63">
        <f>SUM(AG18:AG21)</f>
        <v>0</v>
      </c>
      <c r="AH22" s="64">
        <f>IF(AG22&lt;&gt;0,100*X22/AG22,0)</f>
        <v>0</v>
      </c>
      <c r="AI22" s="63">
        <f>SUM(AI18:AI21)</f>
        <v>0</v>
      </c>
      <c r="AJ22" s="63">
        <f>SUM(AJ18:AJ21)</f>
        <v>0</v>
      </c>
      <c r="AK22" s="63">
        <f>(AI22-AJ22)</f>
        <v>0</v>
      </c>
      <c r="AL22" s="64">
        <f>IF(AJ22&lt;&gt;0,100*(AI22-AJ22)/AJ22,0)</f>
        <v>0</v>
      </c>
      <c r="AM22" s="63">
        <f>SUM(AM18:AM21)</f>
        <v>0</v>
      </c>
      <c r="AN22" s="63">
        <f>(AI22-AM22)</f>
        <v>0</v>
      </c>
      <c r="AO22" s="64">
        <f>IF(AM22&lt;&gt;0,100*(AI22-AM22)/AM22,0)</f>
        <v>0</v>
      </c>
      <c r="AP22" s="63">
        <f>SUM(AP18:AP21)</f>
        <v>0</v>
      </c>
      <c r="AQ22" s="64">
        <f>IF(AP22&lt;&gt;0,100*AI22/AP22,0)</f>
        <v>0</v>
      </c>
      <c r="AR22" s="63">
        <f>SUM(AR18:AR21)</f>
        <v>0</v>
      </c>
      <c r="AS22" s="64">
        <f>IF(AR22&lt;&gt;0,100*AI22/AR22,0)</f>
        <v>0</v>
      </c>
      <c r="AT22" s="65">
        <f>IF(X22&lt;&gt;0,AI22/X22,0)</f>
        <v>0</v>
      </c>
      <c r="AU22" s="65">
        <f>IF(Y22&lt;&gt;0,AJ22/Y22,0)</f>
        <v>0</v>
      </c>
      <c r="AV22" s="64">
        <f>IF(AU22&lt;&gt;0,100*(AT22-AU22)/AU22,0)</f>
        <v>0</v>
      </c>
      <c r="AW22" s="65">
        <f>IF(AB22&lt;&gt;0,AM22/AB22,0)</f>
        <v>0</v>
      </c>
      <c r="AX22" s="64">
        <f>IF(AW22&lt;&gt;0,100*(AT22-AW22)/AW22,0)</f>
        <v>0</v>
      </c>
      <c r="AY22" s="64">
        <f>IF(AE22&lt;&gt;0,AP22/AE22,0)</f>
        <v>0</v>
      </c>
      <c r="AZ22" s="64">
        <f>IF(AG22&lt;&gt;0,AR22/AG22,0)</f>
        <v>0</v>
      </c>
    </row>
    <row r="23" spans="1:52" ht="12.75">
      <c r="A23" s="25" t="s">
        <v>52</v>
      </c>
      <c r="B23" s="29" t="s">
        <v>53</v>
      </c>
      <c r="C23" s="29" t="s">
        <v>1</v>
      </c>
      <c r="D23" s="29"/>
      <c r="E23" s="37">
        <v>7321</v>
      </c>
      <c r="F23" s="37">
        <v>7017</v>
      </c>
      <c r="G23" s="37">
        <f>(E23-F23)</f>
        <v>0</v>
      </c>
      <c r="H23" s="38">
        <f>IF(F23&lt;&gt;0,100*(E23-F23)/F23,0)</f>
        <v>0</v>
      </c>
      <c r="I23" s="37">
        <v>6177</v>
      </c>
      <c r="J23" s="37">
        <f>(E23-I23)</f>
        <v>0</v>
      </c>
      <c r="K23" s="38">
        <f>IF(I23&lt;&gt;0,100*(E23-I23)/I23,0)</f>
        <v>0</v>
      </c>
      <c r="L23" s="37">
        <v>259927.89139938354</v>
      </c>
      <c r="M23" s="37">
        <v>244824.3656463623</v>
      </c>
      <c r="N23" s="37">
        <f>(L23-M23)</f>
        <v>0</v>
      </c>
      <c r="O23" s="38">
        <f>IF(M23&lt;&gt;0,100*(L23-M23)/M23,0)</f>
        <v>0</v>
      </c>
      <c r="P23" s="37">
        <v>206051.19229507446</v>
      </c>
      <c r="Q23" s="37">
        <f>(L23-P23)</f>
        <v>0</v>
      </c>
      <c r="R23" s="38">
        <f>IF(P23&lt;&gt;0,100*(L23-P23)/P23,0)</f>
        <v>0</v>
      </c>
      <c r="S23" s="39">
        <f>IF(E23&lt;&gt;0,L23/E23,0)</f>
        <v>0</v>
      </c>
      <c r="T23" s="39">
        <f>IF(F23&lt;&gt;0,M23/F23,0)</f>
        <v>0</v>
      </c>
      <c r="U23" s="38">
        <f>IF(T23&lt;&gt;0,100*(S23-T23)/T23,0)</f>
        <v>0</v>
      </c>
      <c r="V23" s="39">
        <f>IF(I23&lt;&gt;0,P23/I23,0)</f>
        <v>0</v>
      </c>
      <c r="W23" s="38">
        <f>IF(V23&lt;&gt;0,100*(S23-V23)/V23,0)</f>
        <v>0</v>
      </c>
      <c r="X23" s="37">
        <v>31293</v>
      </c>
      <c r="Y23" s="37">
        <v>31175</v>
      </c>
      <c r="Z23" s="37">
        <f>(X23-Y23)</f>
        <v>0</v>
      </c>
      <c r="AA23" s="38">
        <f>IF(Y23&lt;&gt;0,100*(X23-Y23)/Y23,0)</f>
        <v>0</v>
      </c>
      <c r="AB23" s="37">
        <v>33004</v>
      </c>
      <c r="AC23" s="37">
        <f>(X23-AB23)</f>
        <v>0</v>
      </c>
      <c r="AD23" s="38">
        <f>IF(AB23&lt;&gt;0,100*(X23-AB23)/AB23,0)</f>
        <v>0</v>
      </c>
      <c r="AE23" s="37">
        <v>96564</v>
      </c>
      <c r="AF23" s="38">
        <f>IF(AE23&lt;&gt;0,100*X23/AE23,0)</f>
        <v>0</v>
      </c>
      <c r="AG23" s="37">
        <v>103161</v>
      </c>
      <c r="AH23" s="38">
        <f>IF(AG23&lt;&gt;0,100*X23/AG23,0)</f>
        <v>0</v>
      </c>
      <c r="AI23" s="37">
        <v>1098743.6051063538</v>
      </c>
      <c r="AJ23" s="37">
        <v>1087379.0267333984</v>
      </c>
      <c r="AK23" s="37">
        <f>(AI23-AJ23)</f>
        <v>0</v>
      </c>
      <c r="AL23" s="38">
        <f>IF(AJ23&lt;&gt;0,100*(AI23-AJ23)/AJ23,0)</f>
        <v>0</v>
      </c>
      <c r="AM23" s="37">
        <v>1129606.6941375732</v>
      </c>
      <c r="AN23" s="37">
        <f>(AI23-AM23)</f>
        <v>0</v>
      </c>
      <c r="AO23" s="38">
        <f>IF(AM23&lt;&gt;0,100*(AI23-AM23)/AM23,0)</f>
        <v>0</v>
      </c>
      <c r="AP23" s="37">
        <v>3369382.5247573853</v>
      </c>
      <c r="AQ23" s="38">
        <f>IF(AP23&lt;&gt;0,100*AI23/AP23,0)</f>
        <v>0</v>
      </c>
      <c r="AR23" s="37">
        <v>3516171.9306411743</v>
      </c>
      <c r="AS23" s="38">
        <f>IF(AR23&lt;&gt;0,100*AI23/AR23,0)</f>
        <v>0</v>
      </c>
      <c r="AT23" s="39">
        <f>IF(X23&lt;&gt;0,AI23/X23,0)</f>
        <v>0</v>
      </c>
      <c r="AU23" s="39">
        <f>IF(Y23&lt;&gt;0,AJ23/Y23,0)</f>
        <v>0</v>
      </c>
      <c r="AV23" s="38">
        <f>IF(AU23&lt;&gt;0,100*(AT23-AU23)/AU23,0)</f>
        <v>0</v>
      </c>
      <c r="AW23" s="39">
        <f>IF(AB23&lt;&gt;0,AM23/AB23,0)</f>
        <v>0</v>
      </c>
      <c r="AX23" s="38">
        <f>IF(AW23&lt;&gt;0,100*(AT23-AW23)/AW23,0)</f>
        <v>0</v>
      </c>
      <c r="AY23" s="38">
        <f>IF(AE23&lt;&gt;0,AP23/AE23,0)</f>
        <v>0</v>
      </c>
      <c r="AZ23" s="38">
        <f>IF(AG23&lt;&gt;0,AR23/AG23,0)</f>
        <v>0</v>
      </c>
    </row>
    <row r="24" spans="1:52" ht="12.75">
      <c r="A24" s="25" t="s">
        <v>54</v>
      </c>
      <c r="B24" s="29" t="s">
        <v>55</v>
      </c>
      <c r="C24" s="29" t="s">
        <v>1</v>
      </c>
      <c r="D24" s="29"/>
      <c r="E24" s="37">
        <v>34744</v>
      </c>
      <c r="F24" s="37">
        <v>31580</v>
      </c>
      <c r="G24" s="37">
        <f>(E24-F24)</f>
        <v>0</v>
      </c>
      <c r="H24" s="38">
        <f>IF(F24&lt;&gt;0,100*(E24-F24)/F24,0)</f>
        <v>0</v>
      </c>
      <c r="I24" s="37">
        <v>26133</v>
      </c>
      <c r="J24" s="37">
        <f>(E24-I24)</f>
        <v>0</v>
      </c>
      <c r="K24" s="38">
        <f>IF(I24&lt;&gt;0,100*(E24-I24)/I24,0)</f>
        <v>0</v>
      </c>
      <c r="L24" s="37">
        <v>1589430.4956092834</v>
      </c>
      <c r="M24" s="37">
        <v>1443107.229057312</v>
      </c>
      <c r="N24" s="37">
        <f>(L24-M24)</f>
        <v>0</v>
      </c>
      <c r="O24" s="38">
        <f>IF(M24&lt;&gt;0,100*(L24-M24)/M24,0)</f>
        <v>0</v>
      </c>
      <c r="P24" s="37">
        <v>1144469.2363433838</v>
      </c>
      <c r="Q24" s="37">
        <f>(L24-P24)</f>
        <v>0</v>
      </c>
      <c r="R24" s="38">
        <f>IF(P24&lt;&gt;0,100*(L24-P24)/P24,0)</f>
        <v>0</v>
      </c>
      <c r="S24" s="39">
        <f>IF(E24&lt;&gt;0,L24/E24,0)</f>
        <v>0</v>
      </c>
      <c r="T24" s="39">
        <f>IF(F24&lt;&gt;0,M24/F24,0)</f>
        <v>0</v>
      </c>
      <c r="U24" s="38">
        <f>IF(T24&lt;&gt;0,100*(S24-T24)/T24,0)</f>
        <v>0</v>
      </c>
      <c r="V24" s="39">
        <f>IF(I24&lt;&gt;0,P24/I24,0)</f>
        <v>0</v>
      </c>
      <c r="W24" s="38">
        <f>IF(V24&lt;&gt;0,100*(S24-V24)/V24,0)</f>
        <v>0</v>
      </c>
      <c r="X24" s="37">
        <v>123191</v>
      </c>
      <c r="Y24" s="37">
        <v>117114</v>
      </c>
      <c r="Z24" s="37">
        <f>(X24-Y24)</f>
        <v>0</v>
      </c>
      <c r="AA24" s="38">
        <f>IF(Y24&lt;&gt;0,100*(X24-Y24)/Y24,0)</f>
        <v>0</v>
      </c>
      <c r="AB24" s="37">
        <v>104705</v>
      </c>
      <c r="AC24" s="37">
        <f>(X24-AB24)</f>
        <v>0</v>
      </c>
      <c r="AD24" s="38">
        <f>IF(AB24&lt;&gt;0,100*(X24-AB24)/AB24,0)</f>
        <v>0</v>
      </c>
      <c r="AE24" s="37">
        <v>319991</v>
      </c>
      <c r="AF24" s="38">
        <f>IF(AE24&lt;&gt;0,100*X24/AE24,0)</f>
        <v>0</v>
      </c>
      <c r="AG24" s="37">
        <v>311835</v>
      </c>
      <c r="AH24" s="38">
        <f>IF(AG24&lt;&gt;0,100*X24/AG24,0)</f>
        <v>0</v>
      </c>
      <c r="AI24" s="37">
        <v>5698688.949054718</v>
      </c>
      <c r="AJ24" s="37">
        <v>5351465.476318359</v>
      </c>
      <c r="AK24" s="37">
        <f>(AI24-AJ24)</f>
        <v>0</v>
      </c>
      <c r="AL24" s="38">
        <f>IF(AJ24&lt;&gt;0,100*(AI24-AJ24)/AJ24,0)</f>
        <v>0</v>
      </c>
      <c r="AM24" s="37">
        <v>4615624.842945099</v>
      </c>
      <c r="AN24" s="37">
        <f>(AI24-AM24)</f>
        <v>0</v>
      </c>
      <c r="AO24" s="38">
        <f>IF(AM24&lt;&gt;0,100*(AI24-AM24)/AM24,0)</f>
        <v>0</v>
      </c>
      <c r="AP24" s="37">
        <v>14577791.83227539</v>
      </c>
      <c r="AQ24" s="38">
        <f>IF(AP24&lt;&gt;0,100*AI24/AP24,0)</f>
        <v>0</v>
      </c>
      <c r="AR24" s="37">
        <v>13835223.961746216</v>
      </c>
      <c r="AS24" s="38">
        <f>IF(AR24&lt;&gt;0,100*AI24/AR24,0)</f>
        <v>0</v>
      </c>
      <c r="AT24" s="39">
        <f>IF(X24&lt;&gt;0,AI24/X24,0)</f>
        <v>0</v>
      </c>
      <c r="AU24" s="39">
        <f>IF(Y24&lt;&gt;0,AJ24/Y24,0)</f>
        <v>0</v>
      </c>
      <c r="AV24" s="38">
        <f>IF(AU24&lt;&gt;0,100*(AT24-AU24)/AU24,0)</f>
        <v>0</v>
      </c>
      <c r="AW24" s="39">
        <f>IF(AB24&lt;&gt;0,AM24/AB24,0)</f>
        <v>0</v>
      </c>
      <c r="AX24" s="38">
        <f>IF(AW24&lt;&gt;0,100*(AT24-AW24)/AW24,0)</f>
        <v>0</v>
      </c>
      <c r="AY24" s="38">
        <f>IF(AE24&lt;&gt;0,AP24/AE24,0)</f>
        <v>0</v>
      </c>
      <c r="AZ24" s="38">
        <f>IF(AG24&lt;&gt;0,AR24/AG24,0)</f>
        <v>0</v>
      </c>
    </row>
    <row r="25" spans="1:52" ht="12.75">
      <c r="A25" s="25" t="s">
        <v>56</v>
      </c>
      <c r="B25" s="29" t="s">
        <v>57</v>
      </c>
      <c r="C25" s="29" t="s">
        <v>1</v>
      </c>
      <c r="D25" s="29"/>
      <c r="E25" s="37">
        <v>862</v>
      </c>
      <c r="F25" s="37">
        <v>801</v>
      </c>
      <c r="G25" s="37">
        <f>(E25-F25)</f>
        <v>0</v>
      </c>
      <c r="H25" s="38">
        <f>IF(F25&lt;&gt;0,100*(E25-F25)/F25,0)</f>
        <v>0</v>
      </c>
      <c r="I25" s="37">
        <v>1029</v>
      </c>
      <c r="J25" s="37">
        <f>(E25-I25)</f>
        <v>0</v>
      </c>
      <c r="K25" s="38">
        <f>IF(I25&lt;&gt;0,100*(E25-I25)/I25,0)</f>
        <v>0</v>
      </c>
      <c r="L25" s="37">
        <v>850402.3198242188</v>
      </c>
      <c r="M25" s="37">
        <v>770299.5714111328</v>
      </c>
      <c r="N25" s="37">
        <f>(L25-M25)</f>
        <v>0</v>
      </c>
      <c r="O25" s="38">
        <f>IF(M25&lt;&gt;0,100*(L25-M25)/M25,0)</f>
        <v>0</v>
      </c>
      <c r="P25" s="37">
        <v>895052.1174316406</v>
      </c>
      <c r="Q25" s="37">
        <f>(L25-P25)</f>
        <v>0</v>
      </c>
      <c r="R25" s="38">
        <f>IF(P25&lt;&gt;0,100*(L25-P25)/P25,0)</f>
        <v>0</v>
      </c>
      <c r="S25" s="39">
        <f>IF(E25&lt;&gt;0,L25/E25,0)</f>
        <v>0</v>
      </c>
      <c r="T25" s="39">
        <f>IF(F25&lt;&gt;0,M25/F25,0)</f>
        <v>0</v>
      </c>
      <c r="U25" s="38">
        <f>IF(T25&lt;&gt;0,100*(S25-T25)/T25,0)</f>
        <v>0</v>
      </c>
      <c r="V25" s="39">
        <f>IF(I25&lt;&gt;0,P25/I25,0)</f>
        <v>0</v>
      </c>
      <c r="W25" s="38">
        <f>IF(V25&lt;&gt;0,100*(S25-V25)/V25,0)</f>
        <v>0</v>
      </c>
      <c r="X25" s="37">
        <v>4865</v>
      </c>
      <c r="Y25" s="37">
        <v>4712</v>
      </c>
      <c r="Z25" s="37">
        <f>(X25-Y25)</f>
        <v>0</v>
      </c>
      <c r="AA25" s="38">
        <f>IF(Y25&lt;&gt;0,100*(X25-Y25)/Y25,0)</f>
        <v>0</v>
      </c>
      <c r="AB25" s="37">
        <v>6006</v>
      </c>
      <c r="AC25" s="37">
        <f>(X25-AB25)</f>
        <v>0</v>
      </c>
      <c r="AD25" s="38">
        <f>IF(AB25&lt;&gt;0,100*(X25-AB25)/AB25,0)</f>
        <v>0</v>
      </c>
      <c r="AE25" s="37">
        <v>14960</v>
      </c>
      <c r="AF25" s="38">
        <f>IF(AE25&lt;&gt;0,100*X25/AE25,0)</f>
        <v>0</v>
      </c>
      <c r="AG25" s="37">
        <v>16404</v>
      </c>
      <c r="AH25" s="38">
        <f>IF(AG25&lt;&gt;0,100*X25/AG25,0)</f>
        <v>0</v>
      </c>
      <c r="AI25" s="37">
        <v>4444957.048095703</v>
      </c>
      <c r="AJ25" s="37">
        <v>4303765.737670898</v>
      </c>
      <c r="AK25" s="37">
        <f>(AI25-AJ25)</f>
        <v>0</v>
      </c>
      <c r="AL25" s="38">
        <f>IF(AJ25&lt;&gt;0,100*(AI25-AJ25)/AJ25,0)</f>
        <v>0</v>
      </c>
      <c r="AM25" s="37">
        <v>5304381.169250488</v>
      </c>
      <c r="AN25" s="37">
        <f>(AI25-AM25)</f>
        <v>0</v>
      </c>
      <c r="AO25" s="38">
        <f>IF(AM25&lt;&gt;0,100*(AI25-AM25)/AM25,0)</f>
        <v>0</v>
      </c>
      <c r="AP25" s="37">
        <v>13506334.707763672</v>
      </c>
      <c r="AQ25" s="38">
        <f>IF(AP25&lt;&gt;0,100*AI25/AP25,0)</f>
        <v>0</v>
      </c>
      <c r="AR25" s="37">
        <v>14801723.225280762</v>
      </c>
      <c r="AS25" s="38">
        <f>IF(AR25&lt;&gt;0,100*AI25/AR25,0)</f>
        <v>0</v>
      </c>
      <c r="AT25" s="39">
        <f>IF(X25&lt;&gt;0,AI25/X25,0)</f>
        <v>0</v>
      </c>
      <c r="AU25" s="39">
        <f>IF(Y25&lt;&gt;0,AJ25/Y25,0)</f>
        <v>0</v>
      </c>
      <c r="AV25" s="38">
        <f>IF(AU25&lt;&gt;0,100*(AT25-AU25)/AU25,0)</f>
        <v>0</v>
      </c>
      <c r="AW25" s="39">
        <f>IF(AB25&lt;&gt;0,AM25/AB25,0)</f>
        <v>0</v>
      </c>
      <c r="AX25" s="38">
        <f>IF(AW25&lt;&gt;0,100*(AT25-AW25)/AW25,0)</f>
        <v>0</v>
      </c>
      <c r="AY25" s="38">
        <f>IF(AE25&lt;&gt;0,AP25/AE25,0)</f>
        <v>0</v>
      </c>
      <c r="AZ25" s="38">
        <f>IF(AG25&lt;&gt;0,AR25/AG25,0)</f>
        <v>0</v>
      </c>
    </row>
    <row r="26" spans="1:52" ht="12.75">
      <c r="A26" s="25" t="s">
        <v>58</v>
      </c>
      <c r="B26" s="29" t="s">
        <v>59</v>
      </c>
      <c r="C26" s="29" t="s">
        <v>1</v>
      </c>
      <c r="D26" s="29"/>
      <c r="E26" s="37">
        <v>9350</v>
      </c>
      <c r="F26" s="37">
        <v>8688</v>
      </c>
      <c r="G26" s="37">
        <f>(E26-F26)</f>
        <v>0</v>
      </c>
      <c r="H26" s="38">
        <f>IF(F26&lt;&gt;0,100*(E26-F26)/F26,0)</f>
        <v>0</v>
      </c>
      <c r="I26" s="37">
        <v>10128</v>
      </c>
      <c r="J26" s="37">
        <f>(E26-I26)</f>
        <v>0</v>
      </c>
      <c r="K26" s="38">
        <f>IF(I26&lt;&gt;0,100*(E26-I26)/I26,0)</f>
        <v>0</v>
      </c>
      <c r="L26" s="37">
        <v>114844.6319475174</v>
      </c>
      <c r="M26" s="37">
        <v>107280.0877828598</v>
      </c>
      <c r="N26" s="37">
        <f>(L26-M26)</f>
        <v>0</v>
      </c>
      <c r="O26" s="38">
        <f>IF(M26&lt;&gt;0,100*(L26-M26)/M26,0)</f>
        <v>0</v>
      </c>
      <c r="P26" s="37">
        <v>120453.79821872711</v>
      </c>
      <c r="Q26" s="37">
        <f>(L26-P26)</f>
        <v>0</v>
      </c>
      <c r="R26" s="38">
        <f>IF(P26&lt;&gt;0,100*(L26-P26)/P26,0)</f>
        <v>0</v>
      </c>
      <c r="S26" s="39">
        <f>IF(E26&lt;&gt;0,L26/E26,0)</f>
        <v>0</v>
      </c>
      <c r="T26" s="39">
        <f>IF(F26&lt;&gt;0,M26/F26,0)</f>
        <v>0</v>
      </c>
      <c r="U26" s="38">
        <f>IF(T26&lt;&gt;0,100*(S26-T26)/T26,0)</f>
        <v>0</v>
      </c>
      <c r="V26" s="39">
        <f>IF(I26&lt;&gt;0,P26/I26,0)</f>
        <v>0</v>
      </c>
      <c r="W26" s="38">
        <f>IF(V26&lt;&gt;0,100*(S26-V26)/V26,0)</f>
        <v>0</v>
      </c>
      <c r="X26" s="37">
        <v>33241</v>
      </c>
      <c r="Y26" s="37">
        <v>32024</v>
      </c>
      <c r="Z26" s="37">
        <f>(X26-Y26)</f>
        <v>0</v>
      </c>
      <c r="AA26" s="38">
        <f>IF(Y26&lt;&gt;0,100*(X26-Y26)/Y26,0)</f>
        <v>0</v>
      </c>
      <c r="AB26" s="37">
        <v>36296</v>
      </c>
      <c r="AC26" s="37">
        <f>(X26-AB26)</f>
        <v>0</v>
      </c>
      <c r="AD26" s="38">
        <f>IF(AB26&lt;&gt;0,100*(X26-AB26)/AB26,0)</f>
        <v>0</v>
      </c>
      <c r="AE26" s="37">
        <v>89120</v>
      </c>
      <c r="AF26" s="38">
        <f>IF(AE26&lt;&gt;0,100*X26/AE26,0)</f>
        <v>0</v>
      </c>
      <c r="AG26" s="37">
        <v>87722</v>
      </c>
      <c r="AH26" s="38">
        <f>IF(AG26&lt;&gt;0,100*X26/AG26,0)</f>
        <v>0</v>
      </c>
      <c r="AI26" s="37">
        <v>415410.7345981598</v>
      </c>
      <c r="AJ26" s="37">
        <v>395362.63191509247</v>
      </c>
      <c r="AK26" s="37">
        <f>(AI26-AJ26)</f>
        <v>0</v>
      </c>
      <c r="AL26" s="38">
        <f>IF(AJ26&lt;&gt;0,100*(AI26-AJ26)/AJ26,0)</f>
        <v>0</v>
      </c>
      <c r="AM26" s="37">
        <v>434982.7177438736</v>
      </c>
      <c r="AN26" s="37">
        <f>(AI26-AM26)</f>
        <v>0</v>
      </c>
      <c r="AO26" s="38">
        <f>IF(AM26&lt;&gt;0,100*(AI26-AM26)/AM26,0)</f>
        <v>0</v>
      </c>
      <c r="AP26" s="37">
        <v>1099463.0987548828</v>
      </c>
      <c r="AQ26" s="38">
        <f>IF(AP26&lt;&gt;0,100*AI26/AP26,0)</f>
        <v>0</v>
      </c>
      <c r="AR26" s="37">
        <v>1053786.6504764557</v>
      </c>
      <c r="AS26" s="38">
        <f>IF(AR26&lt;&gt;0,100*AI26/AR26,0)</f>
        <v>0</v>
      </c>
      <c r="AT26" s="39">
        <f>IF(X26&lt;&gt;0,AI26/X26,0)</f>
        <v>0</v>
      </c>
      <c r="AU26" s="39">
        <f>IF(Y26&lt;&gt;0,AJ26/Y26,0)</f>
        <v>0</v>
      </c>
      <c r="AV26" s="38">
        <f>IF(AU26&lt;&gt;0,100*(AT26-AU26)/AU26,0)</f>
        <v>0</v>
      </c>
      <c r="AW26" s="39">
        <f>IF(AB26&lt;&gt;0,AM26/AB26,0)</f>
        <v>0</v>
      </c>
      <c r="AX26" s="38">
        <f>IF(AW26&lt;&gt;0,100*(AT26-AW26)/AW26,0)</f>
        <v>0</v>
      </c>
      <c r="AY26" s="38">
        <f>IF(AE26&lt;&gt;0,AP26/AE26,0)</f>
        <v>0</v>
      </c>
      <c r="AZ26" s="38">
        <f>IF(AG26&lt;&gt;0,AR26/AG26,0)</f>
        <v>0</v>
      </c>
    </row>
    <row r="27" spans="1:52" ht="12.75">
      <c r="A27" s="54"/>
      <c r="B27" s="60" t="s">
        <v>60</v>
      </c>
      <c r="C27" s="60" t="s">
        <v>1</v>
      </c>
      <c r="D27" s="60"/>
      <c r="E27" s="63">
        <f>SUM(E23:E26)</f>
        <v>0</v>
      </c>
      <c r="F27" s="63">
        <f>SUM(F23:F26)</f>
        <v>0</v>
      </c>
      <c r="G27" s="63">
        <f>(E27-F27)</f>
        <v>0</v>
      </c>
      <c r="H27" s="64">
        <f>IF(F27&lt;&gt;0,100*(E27-F27)/F27,0)</f>
        <v>0</v>
      </c>
      <c r="I27" s="63">
        <f>SUM(I23:I26)</f>
        <v>0</v>
      </c>
      <c r="J27" s="63">
        <f>(E27-I27)</f>
        <v>0</v>
      </c>
      <c r="K27" s="64">
        <f>IF(I27&lt;&gt;0,100*(E27-I27)/I27,0)</f>
        <v>0</v>
      </c>
      <c r="L27" s="63">
        <f>SUM(L23:L26)</f>
        <v>0</v>
      </c>
      <c r="M27" s="63">
        <f>SUM(M23:M26)</f>
        <v>0</v>
      </c>
      <c r="N27" s="63">
        <f>(L27-M27)</f>
        <v>0</v>
      </c>
      <c r="O27" s="64">
        <f>IF(M27&lt;&gt;0,100*(L27-M27)/M27,0)</f>
        <v>0</v>
      </c>
      <c r="P27" s="63">
        <f>SUM(P23:P26)</f>
        <v>0</v>
      </c>
      <c r="Q27" s="63">
        <f>(L27-P27)</f>
        <v>0</v>
      </c>
      <c r="R27" s="64">
        <f>IF(P27&lt;&gt;0,100*(L27-P27)/P27,0)</f>
        <v>0</v>
      </c>
      <c r="S27" s="65">
        <f>IF(E27&lt;&gt;0,L27/E27,0)</f>
        <v>0</v>
      </c>
      <c r="T27" s="65">
        <f>IF(F27&lt;&gt;0,M27/F27,0)</f>
        <v>0</v>
      </c>
      <c r="U27" s="64">
        <f>IF(T27&lt;&gt;0,100*(S27-T27)/T27,0)</f>
        <v>0</v>
      </c>
      <c r="V27" s="65">
        <f>IF(I27&lt;&gt;0,P27/I27,0)</f>
        <v>0</v>
      </c>
      <c r="W27" s="64">
        <f>IF(V27&lt;&gt;0,100*(S27-V27)/V27,0)</f>
        <v>0</v>
      </c>
      <c r="X27" s="63">
        <f>SUM(X23:X26)</f>
        <v>0</v>
      </c>
      <c r="Y27" s="63">
        <f>SUM(Y23:Y26)</f>
        <v>0</v>
      </c>
      <c r="Z27" s="63">
        <f>(X27-Y27)</f>
        <v>0</v>
      </c>
      <c r="AA27" s="64">
        <f>IF(Y27&lt;&gt;0,100*(X27-Y27)/Y27,0)</f>
        <v>0</v>
      </c>
      <c r="AB27" s="63">
        <f>SUM(AB23:AB26)</f>
        <v>0</v>
      </c>
      <c r="AC27" s="63">
        <f>(X27-AB27)</f>
        <v>0</v>
      </c>
      <c r="AD27" s="64">
        <f>IF(AB27&lt;&gt;0,100*(X27-AB27)/AB27,0)</f>
        <v>0</v>
      </c>
      <c r="AE27" s="63">
        <f>SUM(AE23:AE26)</f>
        <v>0</v>
      </c>
      <c r="AF27" s="64">
        <f>IF(AE27&lt;&gt;0,100*X27/AE27,0)</f>
        <v>0</v>
      </c>
      <c r="AG27" s="63">
        <f>SUM(AG23:AG26)</f>
        <v>0</v>
      </c>
      <c r="AH27" s="64">
        <f>IF(AG27&lt;&gt;0,100*X27/AG27,0)</f>
        <v>0</v>
      </c>
      <c r="AI27" s="63">
        <f>SUM(AI23:AI26)</f>
        <v>0</v>
      </c>
      <c r="AJ27" s="63">
        <f>SUM(AJ23:AJ26)</f>
        <v>0</v>
      </c>
      <c r="AK27" s="63">
        <f>(AI27-AJ27)</f>
        <v>0</v>
      </c>
      <c r="AL27" s="64">
        <f>IF(AJ27&lt;&gt;0,100*(AI27-AJ27)/AJ27,0)</f>
        <v>0</v>
      </c>
      <c r="AM27" s="63">
        <f>SUM(AM23:AM26)</f>
        <v>0</v>
      </c>
      <c r="AN27" s="63">
        <f>(AI27-AM27)</f>
        <v>0</v>
      </c>
      <c r="AO27" s="64">
        <f>IF(AM27&lt;&gt;0,100*(AI27-AM27)/AM27,0)</f>
        <v>0</v>
      </c>
      <c r="AP27" s="63">
        <f>SUM(AP23:AP26)</f>
        <v>0</v>
      </c>
      <c r="AQ27" s="64">
        <f>IF(AP27&lt;&gt;0,100*AI27/AP27,0)</f>
        <v>0</v>
      </c>
      <c r="AR27" s="63">
        <f>SUM(AR23:AR26)</f>
        <v>0</v>
      </c>
      <c r="AS27" s="64">
        <f>IF(AR27&lt;&gt;0,100*AI27/AR27,0)</f>
        <v>0</v>
      </c>
      <c r="AT27" s="65">
        <f>IF(X27&lt;&gt;0,AI27/X27,0)</f>
        <v>0</v>
      </c>
      <c r="AU27" s="65">
        <f>IF(Y27&lt;&gt;0,AJ27/Y27,0)</f>
        <v>0</v>
      </c>
      <c r="AV27" s="64">
        <f>IF(AU27&lt;&gt;0,100*(AT27-AU27)/AU27,0)</f>
        <v>0</v>
      </c>
      <c r="AW27" s="65">
        <f>IF(AB27&lt;&gt;0,AM27/AB27,0)</f>
        <v>0</v>
      </c>
      <c r="AX27" s="64">
        <f>IF(AW27&lt;&gt;0,100*(AT27-AW27)/AW27,0)</f>
        <v>0</v>
      </c>
      <c r="AY27" s="64">
        <f>IF(AE27&lt;&gt;0,AP27/AE27,0)</f>
        <v>0</v>
      </c>
      <c r="AZ27" s="64">
        <f>IF(AG27&lt;&gt;0,AR27/AG27,0)</f>
        <v>0</v>
      </c>
    </row>
    <row r="28" spans="1:52" ht="12.75">
      <c r="A28" s="25" t="s">
        <v>61</v>
      </c>
      <c r="B28" s="29" t="s">
        <v>62</v>
      </c>
      <c r="C28" s="29" t="s">
        <v>1</v>
      </c>
      <c r="D28" s="29"/>
      <c r="E28" s="37">
        <v>8367</v>
      </c>
      <c r="F28" s="37">
        <v>7906</v>
      </c>
      <c r="G28" s="37">
        <f>(E28-F28)</f>
        <v>0</v>
      </c>
      <c r="H28" s="38">
        <f>IF(F28&lt;&gt;0,100*(E28-F28)/F28,0)</f>
        <v>0</v>
      </c>
      <c r="I28" s="37">
        <v>8270</v>
      </c>
      <c r="J28" s="37">
        <f>(E28-I28)</f>
        <v>0</v>
      </c>
      <c r="K28" s="38">
        <f>IF(I28&lt;&gt;0,100*(E28-I28)/I28,0)</f>
        <v>0</v>
      </c>
      <c r="L28" s="37">
        <v>37567.65026330948</v>
      </c>
      <c r="M28" s="37">
        <v>35699.71842908859</v>
      </c>
      <c r="N28" s="37">
        <f>(L28-M28)</f>
        <v>0</v>
      </c>
      <c r="O28" s="38">
        <f>IF(M28&lt;&gt;0,100*(L28-M28)/M28,0)</f>
        <v>0</v>
      </c>
      <c r="P28" s="37">
        <v>36165.34474802017</v>
      </c>
      <c r="Q28" s="37">
        <f>(L28-P28)</f>
        <v>0</v>
      </c>
      <c r="R28" s="38">
        <f>IF(P28&lt;&gt;0,100*(L28-P28)/P28,0)</f>
        <v>0</v>
      </c>
      <c r="S28" s="39">
        <f>IF(E28&lt;&gt;0,L28/E28,0)</f>
        <v>0</v>
      </c>
      <c r="T28" s="39">
        <f>IF(F28&lt;&gt;0,M28/F28,0)</f>
        <v>0</v>
      </c>
      <c r="U28" s="38">
        <f>IF(T28&lt;&gt;0,100*(S28-T28)/T28,0)</f>
        <v>0</v>
      </c>
      <c r="V28" s="39">
        <f>IF(I28&lt;&gt;0,P28/I28,0)</f>
        <v>0</v>
      </c>
      <c r="W28" s="38">
        <f>IF(V28&lt;&gt;0,100*(S28-V28)/V28,0)</f>
        <v>0</v>
      </c>
      <c r="X28" s="37">
        <v>39754</v>
      </c>
      <c r="Y28" s="37">
        <v>39259</v>
      </c>
      <c r="Z28" s="37">
        <f>(X28-Y28)</f>
        <v>0</v>
      </c>
      <c r="AA28" s="38">
        <f>IF(Y28&lt;&gt;0,100*(X28-Y28)/Y28,0)</f>
        <v>0</v>
      </c>
      <c r="AB28" s="37">
        <v>41018</v>
      </c>
      <c r="AC28" s="37">
        <f>(X28-AB28)</f>
        <v>0</v>
      </c>
      <c r="AD28" s="38">
        <f>IF(AB28&lt;&gt;0,100*(X28-AB28)/AB28,0)</f>
        <v>0</v>
      </c>
      <c r="AE28" s="37">
        <v>125892</v>
      </c>
      <c r="AF28" s="38">
        <f>IF(AE28&lt;&gt;0,100*X28/AE28,0)</f>
        <v>0</v>
      </c>
      <c r="AG28" s="37">
        <v>124275</v>
      </c>
      <c r="AH28" s="38">
        <f>IF(AG28&lt;&gt;0,100*X28/AG28,0)</f>
        <v>0</v>
      </c>
      <c r="AI28" s="37">
        <v>181459.48049926758</v>
      </c>
      <c r="AJ28" s="37">
        <v>177263.71855974197</v>
      </c>
      <c r="AK28" s="37">
        <f>(AI28-AJ28)</f>
        <v>0</v>
      </c>
      <c r="AL28" s="38">
        <f>IF(AJ28&lt;&gt;0,100*(AI28-AJ28)/AJ28,0)</f>
        <v>0</v>
      </c>
      <c r="AM28" s="37">
        <v>180407.21322202682</v>
      </c>
      <c r="AN28" s="37">
        <f>(AI28-AM28)</f>
        <v>0</v>
      </c>
      <c r="AO28" s="38">
        <f>IF(AM28&lt;&gt;0,100*(AI28-AM28)/AM28,0)</f>
        <v>0</v>
      </c>
      <c r="AP28" s="37">
        <v>568422.2251119614</v>
      </c>
      <c r="AQ28" s="38">
        <f>IF(AP28&lt;&gt;0,100*AI28/AP28,0)</f>
        <v>0</v>
      </c>
      <c r="AR28" s="37">
        <v>542814.8024950027</v>
      </c>
      <c r="AS28" s="38">
        <f>IF(AR28&lt;&gt;0,100*AI28/AR28,0)</f>
        <v>0</v>
      </c>
      <c r="AT28" s="39">
        <f>IF(X28&lt;&gt;0,AI28/X28,0)</f>
        <v>0</v>
      </c>
      <c r="AU28" s="39">
        <f>IF(Y28&lt;&gt;0,AJ28/Y28,0)</f>
        <v>0</v>
      </c>
      <c r="AV28" s="38">
        <f>IF(AU28&lt;&gt;0,100*(AT28-AU28)/AU28,0)</f>
        <v>0</v>
      </c>
      <c r="AW28" s="39">
        <f>IF(AB28&lt;&gt;0,AM28/AB28,0)</f>
        <v>0</v>
      </c>
      <c r="AX28" s="38">
        <f>IF(AW28&lt;&gt;0,100*(AT28-AW28)/AW28,0)</f>
        <v>0</v>
      </c>
      <c r="AY28" s="38">
        <f>IF(AE28&lt;&gt;0,AP28/AE28,0)</f>
        <v>0</v>
      </c>
      <c r="AZ28" s="38">
        <f>IF(AG28&lt;&gt;0,AR28/AG28,0)</f>
        <v>0</v>
      </c>
    </row>
    <row r="29" spans="1:52" ht="12.75">
      <c r="A29" s="25" t="s">
        <v>63</v>
      </c>
      <c r="B29" s="29" t="s">
        <v>64</v>
      </c>
      <c r="C29" s="29" t="s">
        <v>1</v>
      </c>
      <c r="D29" s="29"/>
      <c r="E29" s="37">
        <v>3259</v>
      </c>
      <c r="F29" s="37">
        <v>3027</v>
      </c>
      <c r="G29" s="37">
        <f>(E29-F29)</f>
        <v>0</v>
      </c>
      <c r="H29" s="38">
        <f>IF(F29&lt;&gt;0,100*(E29-F29)/F29,0)</f>
        <v>0</v>
      </c>
      <c r="I29" s="37">
        <v>5166</v>
      </c>
      <c r="J29" s="37">
        <f>(E29-I29)</f>
        <v>0</v>
      </c>
      <c r="K29" s="38">
        <f>IF(I29&lt;&gt;0,100*(E29-I29)/I29,0)</f>
        <v>0</v>
      </c>
      <c r="L29" s="37">
        <v>588688.3353118896</v>
      </c>
      <c r="M29" s="37">
        <v>534232.7034606934</v>
      </c>
      <c r="N29" s="37">
        <f>(L29-M29)</f>
        <v>0</v>
      </c>
      <c r="O29" s="38">
        <f>IF(M29&lt;&gt;0,100*(L29-M29)/M29,0)</f>
        <v>0</v>
      </c>
      <c r="P29" s="37">
        <v>867364.9797821045</v>
      </c>
      <c r="Q29" s="37">
        <f>(L29-P29)</f>
        <v>0</v>
      </c>
      <c r="R29" s="38">
        <f>IF(P29&lt;&gt;0,100*(L29-P29)/P29,0)</f>
        <v>0</v>
      </c>
      <c r="S29" s="39">
        <f>IF(E29&lt;&gt;0,L29/E29,0)</f>
        <v>0</v>
      </c>
      <c r="T29" s="39">
        <f>IF(F29&lt;&gt;0,M29/F29,0)</f>
        <v>0</v>
      </c>
      <c r="U29" s="38">
        <f>IF(T29&lt;&gt;0,100*(S29-T29)/T29,0)</f>
        <v>0</v>
      </c>
      <c r="V29" s="39">
        <f>IF(I29&lt;&gt;0,P29/I29,0)</f>
        <v>0</v>
      </c>
      <c r="W29" s="38">
        <f>IF(V29&lt;&gt;0,100*(S29-V29)/V29,0)</f>
        <v>0</v>
      </c>
      <c r="X29" s="37">
        <v>15204</v>
      </c>
      <c r="Y29" s="37">
        <v>14838</v>
      </c>
      <c r="Z29" s="37">
        <f>(X29-Y29)</f>
        <v>0</v>
      </c>
      <c r="AA29" s="38">
        <f>IF(Y29&lt;&gt;0,100*(X29-Y29)/Y29,0)</f>
        <v>0</v>
      </c>
      <c r="AB29" s="37">
        <v>17084</v>
      </c>
      <c r="AC29" s="37">
        <f>(X29-AB29)</f>
        <v>0</v>
      </c>
      <c r="AD29" s="38">
        <f>IF(AB29&lt;&gt;0,100*(X29-AB29)/AB29,0)</f>
        <v>0</v>
      </c>
      <c r="AE29" s="37">
        <v>39126</v>
      </c>
      <c r="AF29" s="38">
        <f>IF(AE29&lt;&gt;0,100*X29/AE29,0)</f>
        <v>0</v>
      </c>
      <c r="AG29" s="37">
        <v>48157</v>
      </c>
      <c r="AH29" s="38">
        <f>IF(AG29&lt;&gt;0,100*X29/AG29,0)</f>
        <v>0</v>
      </c>
      <c r="AI29" s="37">
        <v>2726697.7976531982</v>
      </c>
      <c r="AJ29" s="37">
        <v>2618664.004470825</v>
      </c>
      <c r="AK29" s="37">
        <f>(AI29-AJ29)</f>
        <v>0</v>
      </c>
      <c r="AL29" s="38">
        <f>IF(AJ29&lt;&gt;0,100*(AI29-AJ29)/AJ29,0)</f>
        <v>0</v>
      </c>
      <c r="AM29" s="37">
        <v>2884723.382293701</v>
      </c>
      <c r="AN29" s="37">
        <f>(AI29-AM29)</f>
        <v>0</v>
      </c>
      <c r="AO29" s="38">
        <f>IF(AM29&lt;&gt;0,100*(AI29-AM29)/AM29,0)</f>
        <v>0</v>
      </c>
      <c r="AP29" s="37">
        <v>6904738.31892395</v>
      </c>
      <c r="AQ29" s="38">
        <f>IF(AP29&lt;&gt;0,100*AI29/AP29,0)</f>
        <v>0</v>
      </c>
      <c r="AR29" s="37">
        <v>8234616.404022217</v>
      </c>
      <c r="AS29" s="38">
        <f>IF(AR29&lt;&gt;0,100*AI29/AR29,0)</f>
        <v>0</v>
      </c>
      <c r="AT29" s="39">
        <f>IF(X29&lt;&gt;0,AI29/X29,0)</f>
        <v>0</v>
      </c>
      <c r="AU29" s="39">
        <f>IF(Y29&lt;&gt;0,AJ29/Y29,0)</f>
        <v>0</v>
      </c>
      <c r="AV29" s="38">
        <f>IF(AU29&lt;&gt;0,100*(AT29-AU29)/AU29,0)</f>
        <v>0</v>
      </c>
      <c r="AW29" s="39">
        <f>IF(AB29&lt;&gt;0,AM29/AB29,0)</f>
        <v>0</v>
      </c>
      <c r="AX29" s="38">
        <f>IF(AW29&lt;&gt;0,100*(AT29-AW29)/AW29,0)</f>
        <v>0</v>
      </c>
      <c r="AY29" s="38">
        <f>IF(AE29&lt;&gt;0,AP29/AE29,0)</f>
        <v>0</v>
      </c>
      <c r="AZ29" s="38">
        <f>IF(AG29&lt;&gt;0,AR29/AG29,0)</f>
        <v>0</v>
      </c>
    </row>
    <row r="30" spans="1:52" ht="12.75">
      <c r="A30" s="54"/>
      <c r="B30" s="60" t="s">
        <v>65</v>
      </c>
      <c r="C30" s="60" t="s">
        <v>1</v>
      </c>
      <c r="D30" s="60"/>
      <c r="E30" s="63">
        <f>SUM(E28:E29)</f>
        <v>0</v>
      </c>
      <c r="F30" s="63">
        <f>SUM(F28:F29)</f>
        <v>0</v>
      </c>
      <c r="G30" s="63">
        <f>(E30-F30)</f>
        <v>0</v>
      </c>
      <c r="H30" s="64">
        <f>IF(F30&lt;&gt;0,100*(E30-F30)/F30,0)</f>
        <v>0</v>
      </c>
      <c r="I30" s="63">
        <f>SUM(I28:I29)</f>
        <v>0</v>
      </c>
      <c r="J30" s="63">
        <f>(E30-I30)</f>
        <v>0</v>
      </c>
      <c r="K30" s="64">
        <f>IF(I30&lt;&gt;0,100*(E30-I30)/I30,0)</f>
        <v>0</v>
      </c>
      <c r="L30" s="63">
        <f>SUM(L28:L29)</f>
        <v>0</v>
      </c>
      <c r="M30" s="63">
        <f>SUM(M28:M29)</f>
        <v>0</v>
      </c>
      <c r="N30" s="63">
        <f>(L30-M30)</f>
        <v>0</v>
      </c>
      <c r="O30" s="64">
        <f>IF(M30&lt;&gt;0,100*(L30-M30)/M30,0)</f>
        <v>0</v>
      </c>
      <c r="P30" s="63">
        <f>SUM(P28:P29)</f>
        <v>0</v>
      </c>
      <c r="Q30" s="63">
        <f>(L30-P30)</f>
        <v>0</v>
      </c>
      <c r="R30" s="64">
        <f>IF(P30&lt;&gt;0,100*(L30-P30)/P30,0)</f>
        <v>0</v>
      </c>
      <c r="S30" s="65">
        <f>IF(E30&lt;&gt;0,L30/E30,0)</f>
        <v>0</v>
      </c>
      <c r="T30" s="65">
        <f>IF(F30&lt;&gt;0,M30/F30,0)</f>
        <v>0</v>
      </c>
      <c r="U30" s="64">
        <f>IF(T30&lt;&gt;0,100*(S30-T30)/T30,0)</f>
        <v>0</v>
      </c>
      <c r="V30" s="65">
        <f>IF(I30&lt;&gt;0,P30/I30,0)</f>
        <v>0</v>
      </c>
      <c r="W30" s="64">
        <f>IF(V30&lt;&gt;0,100*(S30-V30)/V30,0)</f>
        <v>0</v>
      </c>
      <c r="X30" s="63">
        <f>SUM(X28:X29)</f>
        <v>0</v>
      </c>
      <c r="Y30" s="63">
        <f>SUM(Y28:Y29)</f>
        <v>0</v>
      </c>
      <c r="Z30" s="63">
        <f>(X30-Y30)</f>
        <v>0</v>
      </c>
      <c r="AA30" s="64">
        <f>IF(Y30&lt;&gt;0,100*(X30-Y30)/Y30,0)</f>
        <v>0</v>
      </c>
      <c r="AB30" s="63">
        <f>SUM(AB28:AB29)</f>
        <v>0</v>
      </c>
      <c r="AC30" s="63">
        <f>(X30-AB30)</f>
        <v>0</v>
      </c>
      <c r="AD30" s="64">
        <f>IF(AB30&lt;&gt;0,100*(X30-AB30)/AB30,0)</f>
        <v>0</v>
      </c>
      <c r="AE30" s="63">
        <f>SUM(AE28:AE29)</f>
        <v>0</v>
      </c>
      <c r="AF30" s="64">
        <f>IF(AE30&lt;&gt;0,100*X30/AE30,0)</f>
        <v>0</v>
      </c>
      <c r="AG30" s="63">
        <f>SUM(AG28:AG29)</f>
        <v>0</v>
      </c>
      <c r="AH30" s="64">
        <f>IF(AG30&lt;&gt;0,100*X30/AG30,0)</f>
        <v>0</v>
      </c>
      <c r="AI30" s="63">
        <f>SUM(AI28:AI29)</f>
        <v>0</v>
      </c>
      <c r="AJ30" s="63">
        <f>SUM(AJ28:AJ29)</f>
        <v>0</v>
      </c>
      <c r="AK30" s="63">
        <f>(AI30-AJ30)</f>
        <v>0</v>
      </c>
      <c r="AL30" s="64">
        <f>IF(AJ30&lt;&gt;0,100*(AI30-AJ30)/AJ30,0)</f>
        <v>0</v>
      </c>
      <c r="AM30" s="63">
        <f>SUM(AM28:AM29)</f>
        <v>0</v>
      </c>
      <c r="AN30" s="63">
        <f>(AI30-AM30)</f>
        <v>0</v>
      </c>
      <c r="AO30" s="64">
        <f>IF(AM30&lt;&gt;0,100*(AI30-AM30)/AM30,0)</f>
        <v>0</v>
      </c>
      <c r="AP30" s="63">
        <f>SUM(AP28:AP29)</f>
        <v>0</v>
      </c>
      <c r="AQ30" s="64">
        <f>IF(AP30&lt;&gt;0,100*AI30/AP30,0)</f>
        <v>0</v>
      </c>
      <c r="AR30" s="63">
        <f>SUM(AR28:AR29)</f>
        <v>0</v>
      </c>
      <c r="AS30" s="64">
        <f>IF(AR30&lt;&gt;0,100*AI30/AR30,0)</f>
        <v>0</v>
      </c>
      <c r="AT30" s="65">
        <f>IF(X30&lt;&gt;0,AI30/X30,0)</f>
        <v>0</v>
      </c>
      <c r="AU30" s="65">
        <f>IF(Y30&lt;&gt;0,AJ30/Y30,0)</f>
        <v>0</v>
      </c>
      <c r="AV30" s="64">
        <f>IF(AU30&lt;&gt;0,100*(AT30-AU30)/AU30,0)</f>
        <v>0</v>
      </c>
      <c r="AW30" s="65">
        <f>IF(AB30&lt;&gt;0,AM30/AB30,0)</f>
        <v>0</v>
      </c>
      <c r="AX30" s="64">
        <f>IF(AW30&lt;&gt;0,100*(AT30-AW30)/AW30,0)</f>
        <v>0</v>
      </c>
      <c r="AY30" s="64">
        <f>IF(AE30&lt;&gt;0,AP30/AE30,0)</f>
        <v>0</v>
      </c>
      <c r="AZ30" s="64">
        <f>IF(AG30&lt;&gt;0,AR30/AG30,0)</f>
        <v>0</v>
      </c>
    </row>
    <row r="31" spans="1:52" ht="12.75">
      <c r="A31" s="79"/>
      <c r="B31" s="85" t="s">
        <v>66</v>
      </c>
      <c r="C31" s="85" t="s">
        <v>1</v>
      </c>
      <c r="D31" s="85"/>
      <c r="E31" s="88">
        <f>E7+E13+E17+E22+E27+E30</f>
        <v>0</v>
      </c>
      <c r="F31" s="88">
        <f>F7+F13+F17+F22+F27+F30</f>
        <v>0</v>
      </c>
      <c r="G31" s="88">
        <f>(E31-F31)</f>
        <v>0</v>
      </c>
      <c r="H31" s="89">
        <f>IF(F31&lt;&gt;0,100*(E31-F31)/F31,0)</f>
        <v>0</v>
      </c>
      <c r="I31" s="88">
        <f>I7+I13+I17+I22+I27+I30</f>
        <v>0</v>
      </c>
      <c r="J31" s="88">
        <f>(E31-I31)</f>
        <v>0</v>
      </c>
      <c r="K31" s="89">
        <f>IF(I31&lt;&gt;0,100*(E31-I31)/I31,0)</f>
        <v>0</v>
      </c>
      <c r="L31" s="88">
        <f>L7+L13+L17+L22+L27+L30</f>
        <v>0</v>
      </c>
      <c r="M31" s="88">
        <f>M7+M13+M17+M22+M27+M30</f>
        <v>0</v>
      </c>
      <c r="N31" s="88">
        <f>(L31-M31)</f>
        <v>0</v>
      </c>
      <c r="O31" s="89">
        <f>IF(M31&lt;&gt;0,100*(L31-M31)/M31,0)</f>
        <v>0</v>
      </c>
      <c r="P31" s="88">
        <f>P7+P13+P17+P22+P27+P30</f>
        <v>0</v>
      </c>
      <c r="Q31" s="88">
        <f>(L31-P31)</f>
        <v>0</v>
      </c>
      <c r="R31" s="89">
        <f>IF(P31&lt;&gt;0,100*(L31-P31)/P31,0)</f>
        <v>0</v>
      </c>
      <c r="S31" s="90">
        <f>IF(E31&lt;&gt;0,L31/E31,0)</f>
        <v>0</v>
      </c>
      <c r="T31" s="90">
        <f>IF(F31&lt;&gt;0,M31/F31,0)</f>
        <v>0</v>
      </c>
      <c r="U31" s="89">
        <f>IF(T31&lt;&gt;0,100*(S31-T31)/T31,0)</f>
        <v>0</v>
      </c>
      <c r="V31" s="90">
        <f>IF(I31&lt;&gt;0,P31/I31,0)</f>
        <v>0</v>
      </c>
      <c r="W31" s="89">
        <f>IF(V31&lt;&gt;0,100*(S31-V31)/V31,0)</f>
        <v>0</v>
      </c>
      <c r="X31" s="88">
        <f>X7+X13+X17+X22+X27+X30</f>
        <v>0</v>
      </c>
      <c r="Y31" s="88">
        <f>Y7+Y13+Y17+Y22+Y27+Y30</f>
        <v>0</v>
      </c>
      <c r="Z31" s="88">
        <f>(X31-Y31)</f>
        <v>0</v>
      </c>
      <c r="AA31" s="89">
        <f>IF(Y31&lt;&gt;0,100*(X31-Y31)/Y31,0)</f>
        <v>0</v>
      </c>
      <c r="AB31" s="88">
        <f>AB7+AB13+AB17+AB22+AB27+AB30</f>
        <v>0</v>
      </c>
      <c r="AC31" s="88">
        <f>(X31-AB31)</f>
        <v>0</v>
      </c>
      <c r="AD31" s="89">
        <f>IF(AB31&lt;&gt;0,100*(X31-AB31)/AB31,0)</f>
        <v>0</v>
      </c>
      <c r="AE31" s="88">
        <f>AE7+AE13+AE17+AE22+AE27+AE30</f>
        <v>0</v>
      </c>
      <c r="AF31" s="89">
        <f>IF(AE31&lt;&gt;0,100*X31/AE31,0)</f>
        <v>0</v>
      </c>
      <c r="AG31" s="88">
        <f>AG7+AG13+AG17+AG22+AG27+AG30</f>
        <v>0</v>
      </c>
      <c r="AH31" s="89">
        <f>IF(AG31&lt;&gt;0,100*X31/AG31,0)</f>
        <v>0</v>
      </c>
      <c r="AI31" s="88">
        <f>AI7+AI13+AI17+AI22+AI27+AI30</f>
        <v>0</v>
      </c>
      <c r="AJ31" s="88">
        <f>AJ7+AJ13+AJ17+AJ22+AJ27+AJ30</f>
        <v>0</v>
      </c>
      <c r="AK31" s="88">
        <f>(AI31-AJ31)</f>
        <v>0</v>
      </c>
      <c r="AL31" s="89">
        <f>IF(AJ31&lt;&gt;0,100*(AI31-AJ31)/AJ31,0)</f>
        <v>0</v>
      </c>
      <c r="AM31" s="88">
        <f>AM7+AM13+AM17+AM22+AM27+AM30</f>
        <v>0</v>
      </c>
      <c r="AN31" s="88">
        <f>(AI31-AM31)</f>
        <v>0</v>
      </c>
      <c r="AO31" s="89">
        <f>IF(AM31&lt;&gt;0,100*(AI31-AM31)/AM31,0)</f>
        <v>0</v>
      </c>
      <c r="AP31" s="88">
        <f>AP7+AP13+AP17+AP22+AP27+AP30</f>
        <v>0</v>
      </c>
      <c r="AQ31" s="89">
        <f>IF(AP31&lt;&gt;0,100*AI31/AP31,0)</f>
        <v>0</v>
      </c>
      <c r="AR31" s="88">
        <f>AR7+AR13+AR17+AR22+AR27+AR30</f>
        <v>0</v>
      </c>
      <c r="AS31" s="89">
        <f>IF(AR31&lt;&gt;0,100*AI31/AR31,0)</f>
        <v>0</v>
      </c>
      <c r="AT31" s="90">
        <f>IF(X31&lt;&gt;0,AI31/X31,0)</f>
        <v>0</v>
      </c>
      <c r="AU31" s="90">
        <f>IF(Y31&lt;&gt;0,AJ31/Y31,0)</f>
        <v>0</v>
      </c>
      <c r="AV31" s="89">
        <f>IF(AU31&lt;&gt;0,100*(AT31-AU31)/AU31,0)</f>
        <v>0</v>
      </c>
      <c r="AW31" s="90">
        <f>IF(AB31&lt;&gt;0,AM31/AB31,0)</f>
        <v>0</v>
      </c>
      <c r="AX31" s="89">
        <f>IF(AW31&lt;&gt;0,100*(AT31-AW31)/AW31,0)</f>
        <v>0</v>
      </c>
      <c r="AY31" s="89">
        <f>IF(AE31&lt;&gt;0,AP31/AE31,0)</f>
        <v>0</v>
      </c>
      <c r="AZ31" s="89">
        <f>IF(AG31&lt;&gt;0,AR31/AG31,0)</f>
        <v>0</v>
      </c>
    </row>
    <row r="32" spans="1:52" ht="12.75">
      <c r="A32" s="101">
        <v>36923.041666666664</v>
      </c>
      <c r="B32" s="29" t="s">
        <v>67</v>
      </c>
      <c r="C32" s="29" t="s">
        <v>1</v>
      </c>
      <c r="D32" s="29"/>
      <c r="E32" s="37">
        <v>163376</v>
      </c>
      <c r="F32" s="37">
        <v>162680</v>
      </c>
      <c r="G32" s="37">
        <f>(E32-F32)</f>
        <v>0</v>
      </c>
      <c r="H32" s="38">
        <f>IF(F32&lt;&gt;0,100*(E32-F32)/F32,0)</f>
        <v>0</v>
      </c>
      <c r="I32" s="37">
        <v>175117</v>
      </c>
      <c r="J32" s="37">
        <f>(E32-I32)</f>
        <v>0</v>
      </c>
      <c r="K32" s="38">
        <f>IF(I32&lt;&gt;0,100*(E32-I32)/I32,0)</f>
        <v>0</v>
      </c>
      <c r="L32" s="37">
        <v>4071637.7798633575</v>
      </c>
      <c r="M32" s="37">
        <v>4122835.5</v>
      </c>
      <c r="N32" s="37">
        <f>(L32-M32)</f>
        <v>0</v>
      </c>
      <c r="O32" s="38">
        <f>IF(M32&lt;&gt;0,100*(L32-M32)/M32,0)</f>
        <v>0</v>
      </c>
      <c r="P32" s="37">
        <v>4240530.302424431</v>
      </c>
      <c r="Q32" s="37">
        <f>(L32-P32)</f>
        <v>0</v>
      </c>
      <c r="R32" s="38">
        <f>IF(P32&lt;&gt;0,100*(L32-P32)/P32,0)</f>
        <v>0</v>
      </c>
      <c r="S32" s="39">
        <f>IF(E32&lt;&gt;0,L32/E32,0)</f>
        <v>0</v>
      </c>
      <c r="T32" s="39">
        <f>IF(F32&lt;&gt;0,M32/F32,0)</f>
        <v>0</v>
      </c>
      <c r="U32" s="38">
        <f>IF(T32&lt;&gt;0,100*(S32-T32)/T32,0)</f>
        <v>0</v>
      </c>
      <c r="V32" s="39">
        <f>IF(I32&lt;&gt;0,P32/I32,0)</f>
        <v>0</v>
      </c>
      <c r="W32" s="38">
        <f>IF(V32&lt;&gt;0,100*(S32-V32)/V32,0)</f>
        <v>0</v>
      </c>
      <c r="X32" s="37">
        <v>323763</v>
      </c>
      <c r="Y32" s="37">
        <v>320529</v>
      </c>
      <c r="Z32" s="37">
        <f>(X32-Y32)</f>
        <v>0</v>
      </c>
      <c r="AA32" s="38">
        <f>IF(Y32&lt;&gt;0,100*(X32-Y32)/Y32,0)</f>
        <v>0</v>
      </c>
      <c r="AB32" s="37">
        <v>340732</v>
      </c>
      <c r="AC32" s="37">
        <f>(X32-AB32)</f>
        <v>0</v>
      </c>
      <c r="AD32" s="38">
        <f>IF(AB32&lt;&gt;0,100*(X32-AB32)/AB32,0)</f>
        <v>0</v>
      </c>
      <c r="AE32" s="37">
        <v>1016373</v>
      </c>
      <c r="AF32" s="38">
        <f>IF(AE32&lt;&gt;0,100*X32/AE32,0)</f>
        <v>0</v>
      </c>
      <c r="AG32" s="37">
        <v>1088354</v>
      </c>
      <c r="AH32" s="38">
        <f>IF(AG32&lt;&gt;0,100*X32/AG32,0)</f>
        <v>0</v>
      </c>
      <c r="AI32" s="37">
        <v>8323540.478638649</v>
      </c>
      <c r="AJ32" s="37">
        <v>8347814.5</v>
      </c>
      <c r="AK32" s="37">
        <f>(AI32-AJ32)</f>
        <v>0</v>
      </c>
      <c r="AL32" s="38">
        <f>IF(AJ32&lt;&gt;0,100*(AI32-AJ32)/AJ32,0)</f>
        <v>0</v>
      </c>
      <c r="AM32" s="37">
        <v>8436321.261203766</v>
      </c>
      <c r="AN32" s="37">
        <f>(AI32-AM32)</f>
        <v>0</v>
      </c>
      <c r="AO32" s="38">
        <f>IF(AM32&lt;&gt;0,100*(AI32-AM32)/AM32,0)</f>
        <v>0</v>
      </c>
      <c r="AP32" s="37">
        <v>26286480.5</v>
      </c>
      <c r="AQ32" s="38">
        <f>IF(AP32&lt;&gt;0,100*AI32/AP32,0)</f>
        <v>0</v>
      </c>
      <c r="AR32" s="37">
        <v>28057483.432331085</v>
      </c>
      <c r="AS32" s="38">
        <f>IF(AR32&lt;&gt;0,100*AI32/AR32,0)</f>
        <v>0</v>
      </c>
      <c r="AT32" s="39">
        <f>IF(X32&lt;&gt;0,AI32/X32,0)</f>
        <v>0</v>
      </c>
      <c r="AU32" s="39">
        <f>IF(Y32&lt;&gt;0,AJ32/Y32,0)</f>
        <v>0</v>
      </c>
      <c r="AV32" s="38">
        <f>IF(AU32&lt;&gt;0,100*(AT32-AU32)/AU32,0)</f>
        <v>0</v>
      </c>
      <c r="AW32" s="39">
        <f>IF(AB32&lt;&gt;0,AM32/AB32,0)</f>
        <v>0</v>
      </c>
      <c r="AX32" s="38">
        <f>IF(AW32&lt;&gt;0,100*(AT32-AW32)/AW32,0)</f>
        <v>0</v>
      </c>
      <c r="AY32" s="38">
        <f>IF(AE32&lt;&gt;0,AP32/AE32,0)</f>
        <v>0</v>
      </c>
      <c r="AZ32" s="38">
        <f>IF(AG32&lt;&gt;0,AR32/AG32,0)</f>
        <v>0</v>
      </c>
    </row>
    <row r="33" spans="1:52" ht="12.75">
      <c r="A33" s="101">
        <v>36923.083333333336</v>
      </c>
      <c r="B33" s="29" t="s">
        <v>68</v>
      </c>
      <c r="C33" s="29" t="s">
        <v>1</v>
      </c>
      <c r="D33" s="29"/>
      <c r="E33" s="37">
        <v>216828</v>
      </c>
      <c r="F33" s="37">
        <v>214273</v>
      </c>
      <c r="G33" s="37">
        <f>(E33-F33)</f>
        <v>0</v>
      </c>
      <c r="H33" s="38">
        <f>IF(F33&lt;&gt;0,100*(E33-F33)/F33,0)</f>
        <v>0</v>
      </c>
      <c r="I33" s="37">
        <v>212068</v>
      </c>
      <c r="J33" s="37">
        <f>(E33-I33)</f>
        <v>0</v>
      </c>
      <c r="K33" s="38">
        <f>IF(I33&lt;&gt;0,100*(E33-I33)/I33,0)</f>
        <v>0</v>
      </c>
      <c r="L33" s="37">
        <v>5958990.891510963</v>
      </c>
      <c r="M33" s="37">
        <v>6031763</v>
      </c>
      <c r="N33" s="37">
        <f>(L33-M33)</f>
        <v>0</v>
      </c>
      <c r="O33" s="38">
        <f>IF(M33&lt;&gt;0,100*(L33-M33)/M33,0)</f>
        <v>0</v>
      </c>
      <c r="P33" s="37">
        <v>5828352.954702377</v>
      </c>
      <c r="Q33" s="37">
        <f>(L33-P33)</f>
        <v>0</v>
      </c>
      <c r="R33" s="38">
        <f>IF(P33&lt;&gt;0,100*(L33-P33)/P33,0)</f>
        <v>0</v>
      </c>
      <c r="S33" s="39">
        <f>IF(E33&lt;&gt;0,L33/E33,0)</f>
        <v>0</v>
      </c>
      <c r="T33" s="39">
        <f>IF(F33&lt;&gt;0,M33/F33,0)</f>
        <v>0</v>
      </c>
      <c r="U33" s="38">
        <f>IF(T33&lt;&gt;0,100*(S33-T33)/T33,0)</f>
        <v>0</v>
      </c>
      <c r="V33" s="39">
        <f>IF(I33&lt;&gt;0,P33/I33,0)</f>
        <v>0</v>
      </c>
      <c r="W33" s="38">
        <f>IF(V33&lt;&gt;0,100*(S33-V33)/V33,0)</f>
        <v>0</v>
      </c>
      <c r="X33" s="37">
        <v>413579</v>
      </c>
      <c r="Y33" s="37">
        <v>407169</v>
      </c>
      <c r="Z33" s="37">
        <f>(X33-Y33)</f>
        <v>0</v>
      </c>
      <c r="AA33" s="38">
        <f>IF(Y33&lt;&gt;0,100*(X33-Y33)/Y33,0)</f>
        <v>0</v>
      </c>
      <c r="AB33" s="37">
        <v>411235</v>
      </c>
      <c r="AC33" s="37">
        <f>(X33-AB33)</f>
        <v>0</v>
      </c>
      <c r="AD33" s="38">
        <f>IF(AB33&lt;&gt;0,100*(X33-AB33)/AB33,0)</f>
        <v>0</v>
      </c>
      <c r="AE33" s="37">
        <v>1324447</v>
      </c>
      <c r="AF33" s="38">
        <f>IF(AE33&lt;&gt;0,100*X33/AE33,0)</f>
        <v>0</v>
      </c>
      <c r="AG33" s="37">
        <v>1400257</v>
      </c>
      <c r="AH33" s="38">
        <f>IF(AG33&lt;&gt;0,100*X33/AG33,0)</f>
        <v>0</v>
      </c>
      <c r="AI33" s="37">
        <v>10900821.739459038</v>
      </c>
      <c r="AJ33" s="37">
        <v>10977969</v>
      </c>
      <c r="AK33" s="37">
        <f>(AI33-AJ33)</f>
        <v>0</v>
      </c>
      <c r="AL33" s="38">
        <f>IF(AJ33&lt;&gt;0,100*(AI33-AJ33)/AJ33,0)</f>
        <v>0</v>
      </c>
      <c r="AM33" s="37">
        <v>11029035.04852295</v>
      </c>
      <c r="AN33" s="37">
        <f>(AI33-AM33)</f>
        <v>0</v>
      </c>
      <c r="AO33" s="38">
        <f>IF(AM33&lt;&gt;0,100*(AI33-AM33)/AM33,0)</f>
        <v>0</v>
      </c>
      <c r="AP33" s="37">
        <v>35771628.5</v>
      </c>
      <c r="AQ33" s="38">
        <f>IF(AP33&lt;&gt;0,100*AI33/AP33,0)</f>
        <v>0</v>
      </c>
      <c r="AR33" s="37">
        <v>36395630.21915817</v>
      </c>
      <c r="AS33" s="38">
        <f>IF(AR33&lt;&gt;0,100*AI33/AR33,0)</f>
        <v>0</v>
      </c>
      <c r="AT33" s="39">
        <f>IF(X33&lt;&gt;0,AI33/X33,0)</f>
        <v>0</v>
      </c>
      <c r="AU33" s="39">
        <f>IF(Y33&lt;&gt;0,AJ33/Y33,0)</f>
        <v>0</v>
      </c>
      <c r="AV33" s="38">
        <f>IF(AU33&lt;&gt;0,100*(AT33-AU33)/AU33,0)</f>
        <v>0</v>
      </c>
      <c r="AW33" s="39">
        <f>IF(AB33&lt;&gt;0,AM33/AB33,0)</f>
        <v>0</v>
      </c>
      <c r="AX33" s="38">
        <f>IF(AW33&lt;&gt;0,100*(AT33-AW33)/AW33,0)</f>
        <v>0</v>
      </c>
      <c r="AY33" s="38">
        <f>IF(AE33&lt;&gt;0,AP33/AE33,0)</f>
        <v>0</v>
      </c>
      <c r="AZ33" s="38">
        <f>IF(AG33&lt;&gt;0,AR33/AG33,0)</f>
        <v>0</v>
      </c>
    </row>
    <row r="34" spans="1:52" ht="12.75">
      <c r="A34" s="54"/>
      <c r="B34" s="60" t="s">
        <v>69</v>
      </c>
      <c r="C34" s="60" t="s">
        <v>1</v>
      </c>
      <c r="D34" s="60"/>
      <c r="E34" s="63">
        <f>SUM(E32:E33)</f>
        <v>0</v>
      </c>
      <c r="F34" s="63">
        <f>SUM(F32:F33)</f>
        <v>0</v>
      </c>
      <c r="G34" s="63">
        <f>(E34-F34)</f>
        <v>0</v>
      </c>
      <c r="H34" s="64">
        <f>IF(F34&lt;&gt;0,100*(E34-F34)/F34,0)</f>
        <v>0</v>
      </c>
      <c r="I34" s="63">
        <f>SUM(I32:I33)</f>
        <v>0</v>
      </c>
      <c r="J34" s="63">
        <f>(E34-I34)</f>
        <v>0</v>
      </c>
      <c r="K34" s="64">
        <f>IF(I34&lt;&gt;0,100*(E34-I34)/I34,0)</f>
        <v>0</v>
      </c>
      <c r="L34" s="63">
        <f>SUM(L32:L33)</f>
        <v>0</v>
      </c>
      <c r="M34" s="63">
        <f>SUM(M32:M33)</f>
        <v>0</v>
      </c>
      <c r="N34" s="63">
        <f>(L34-M34)</f>
        <v>0</v>
      </c>
      <c r="O34" s="64">
        <f>IF(M34&lt;&gt;0,100*(L34-M34)/M34,0)</f>
        <v>0</v>
      </c>
      <c r="P34" s="63">
        <f>SUM(P32:P33)</f>
        <v>0</v>
      </c>
      <c r="Q34" s="63">
        <f>(L34-P34)</f>
        <v>0</v>
      </c>
      <c r="R34" s="64">
        <f>IF(P34&lt;&gt;0,100*(L34-P34)/P34,0)</f>
        <v>0</v>
      </c>
      <c r="S34" s="65">
        <f>IF(E34&lt;&gt;0,L34/E34,0)</f>
        <v>0</v>
      </c>
      <c r="T34" s="65">
        <f>IF(F34&lt;&gt;0,M34/F34,0)</f>
        <v>0</v>
      </c>
      <c r="U34" s="64">
        <f>IF(T34&lt;&gt;0,100*(S34-T34)/T34,0)</f>
        <v>0</v>
      </c>
      <c r="V34" s="65">
        <f>IF(I34&lt;&gt;0,P34/I34,0)</f>
        <v>0</v>
      </c>
      <c r="W34" s="64">
        <f>IF(V34&lt;&gt;0,100*(S34-V34)/V34,0)</f>
        <v>0</v>
      </c>
      <c r="X34" s="63">
        <f>SUM(X32:X33)</f>
        <v>0</v>
      </c>
      <c r="Y34" s="63">
        <f>SUM(Y32:Y33)</f>
        <v>0</v>
      </c>
      <c r="Z34" s="63">
        <f>(X34-Y34)</f>
        <v>0</v>
      </c>
      <c r="AA34" s="64">
        <f>IF(Y34&lt;&gt;0,100*(X34-Y34)/Y34,0)</f>
        <v>0</v>
      </c>
      <c r="AB34" s="63">
        <f>SUM(AB32:AB33)</f>
        <v>0</v>
      </c>
      <c r="AC34" s="63">
        <f>(X34-AB34)</f>
        <v>0</v>
      </c>
      <c r="AD34" s="64">
        <f>IF(AB34&lt;&gt;0,100*(X34-AB34)/AB34,0)</f>
        <v>0</v>
      </c>
      <c r="AE34" s="63">
        <f>SUM(AE32:AE33)</f>
        <v>0</v>
      </c>
      <c r="AF34" s="64">
        <f>IF(AE34&lt;&gt;0,100*X34/AE34,0)</f>
        <v>0</v>
      </c>
      <c r="AG34" s="63">
        <f>SUM(AG32:AG33)</f>
        <v>0</v>
      </c>
      <c r="AH34" s="64">
        <f>IF(AG34&lt;&gt;0,100*X34/AG34,0)</f>
        <v>0</v>
      </c>
      <c r="AI34" s="63">
        <f>SUM(AI32:AI33)</f>
        <v>0</v>
      </c>
      <c r="AJ34" s="63">
        <f>SUM(AJ32:AJ33)</f>
        <v>0</v>
      </c>
      <c r="AK34" s="63">
        <f>(AI34-AJ34)</f>
        <v>0</v>
      </c>
      <c r="AL34" s="64">
        <f>IF(AJ34&lt;&gt;0,100*(AI34-AJ34)/AJ34,0)</f>
        <v>0</v>
      </c>
      <c r="AM34" s="63">
        <f>SUM(AM32:AM33)</f>
        <v>0</v>
      </c>
      <c r="AN34" s="63">
        <f>(AI34-AM34)</f>
        <v>0</v>
      </c>
      <c r="AO34" s="64">
        <f>IF(AM34&lt;&gt;0,100*(AI34-AM34)/AM34,0)</f>
        <v>0</v>
      </c>
      <c r="AP34" s="63">
        <f>SUM(AP32:AP33)</f>
        <v>0</v>
      </c>
      <c r="AQ34" s="64">
        <f>IF(AP34&lt;&gt;0,100*AI34/AP34,0)</f>
        <v>0</v>
      </c>
      <c r="AR34" s="63">
        <f>SUM(AR32:AR33)</f>
        <v>0</v>
      </c>
      <c r="AS34" s="64">
        <f>IF(AR34&lt;&gt;0,100*AI34/AR34,0)</f>
        <v>0</v>
      </c>
      <c r="AT34" s="65">
        <f>IF(X34&lt;&gt;0,AI34/X34,0)</f>
        <v>0</v>
      </c>
      <c r="AU34" s="65">
        <f>IF(Y34&lt;&gt;0,AJ34/Y34,0)</f>
        <v>0</v>
      </c>
      <c r="AV34" s="64">
        <f>IF(AU34&lt;&gt;0,100*(AT34-AU34)/AU34,0)</f>
        <v>0</v>
      </c>
      <c r="AW34" s="65">
        <f>IF(AB34&lt;&gt;0,AM34/AB34,0)</f>
        <v>0</v>
      </c>
      <c r="AX34" s="64">
        <f>IF(AW34&lt;&gt;0,100*(AT34-AW34)/AW34,0)</f>
        <v>0</v>
      </c>
      <c r="AY34" s="64">
        <f>IF(AE34&lt;&gt;0,AP34/AE34,0)</f>
        <v>0</v>
      </c>
      <c r="AZ34" s="64">
        <f>IF(AG34&lt;&gt;0,AR34/AG34,0)</f>
        <v>0</v>
      </c>
    </row>
    <row r="35" spans="1:52" ht="12.75">
      <c r="A35" s="101">
        <v>37289.041666666664</v>
      </c>
      <c r="B35" s="29" t="s">
        <v>70</v>
      </c>
      <c r="C35" s="29" t="s">
        <v>1</v>
      </c>
      <c r="D35" s="29"/>
      <c r="E35" s="37">
        <v>101381</v>
      </c>
      <c r="F35" s="37">
        <v>102253</v>
      </c>
      <c r="G35" s="37">
        <f>(E35-F35)</f>
        <v>0</v>
      </c>
      <c r="H35" s="38">
        <f>IF(F35&lt;&gt;0,100*(E35-F35)/F35,0)</f>
        <v>0</v>
      </c>
      <c r="I35" s="37">
        <v>110887</v>
      </c>
      <c r="J35" s="37">
        <f>(E35-I35)</f>
        <v>0</v>
      </c>
      <c r="K35" s="38">
        <f>IF(I35&lt;&gt;0,100*(E35-I35)/I35,0)</f>
        <v>0</v>
      </c>
      <c r="L35" s="37">
        <v>3256736.551383972</v>
      </c>
      <c r="M35" s="37">
        <v>3366897</v>
      </c>
      <c r="N35" s="37">
        <f>(L35-M35)</f>
        <v>0</v>
      </c>
      <c r="O35" s="38">
        <f>IF(M35&lt;&gt;0,100*(L35-M35)/M35,0)</f>
        <v>0</v>
      </c>
      <c r="P35" s="37">
        <v>3519211.3213214874</v>
      </c>
      <c r="Q35" s="37">
        <f>(L35-P35)</f>
        <v>0</v>
      </c>
      <c r="R35" s="38">
        <f>IF(P35&lt;&gt;0,100*(L35-P35)/P35,0)</f>
        <v>0</v>
      </c>
      <c r="S35" s="39">
        <f>IF(E35&lt;&gt;0,L35/E35,0)</f>
        <v>0</v>
      </c>
      <c r="T35" s="39">
        <f>IF(F35&lt;&gt;0,M35/F35,0)</f>
        <v>0</v>
      </c>
      <c r="U35" s="38">
        <f>IF(T35&lt;&gt;0,100*(S35-T35)/T35,0)</f>
        <v>0</v>
      </c>
      <c r="V35" s="39">
        <f>IF(I35&lt;&gt;0,P35/I35,0)</f>
        <v>0</v>
      </c>
      <c r="W35" s="38">
        <f>IF(V35&lt;&gt;0,100*(S35-V35)/V35,0)</f>
        <v>0</v>
      </c>
      <c r="X35" s="37">
        <v>456518</v>
      </c>
      <c r="Y35" s="37">
        <v>459455</v>
      </c>
      <c r="Z35" s="37">
        <f>(X35-Y35)</f>
        <v>0</v>
      </c>
      <c r="AA35" s="38">
        <f>IF(Y35&lt;&gt;0,100*(X35-Y35)/Y35,0)</f>
        <v>0</v>
      </c>
      <c r="AB35" s="37">
        <v>531980</v>
      </c>
      <c r="AC35" s="37">
        <f>(X35-AB35)</f>
        <v>0</v>
      </c>
      <c r="AD35" s="38">
        <f>IF(AB35&lt;&gt;0,100*(X35-AB35)/AB35,0)</f>
        <v>0</v>
      </c>
      <c r="AE35" s="37">
        <v>1022171</v>
      </c>
      <c r="AF35" s="38">
        <f>IF(AE35&lt;&gt;0,100*X35/AE35,0)</f>
        <v>0</v>
      </c>
      <c r="AG35" s="37">
        <v>1085293</v>
      </c>
      <c r="AH35" s="38">
        <f>IF(AG35&lt;&gt;0,100*X35/AG35,0)</f>
        <v>0</v>
      </c>
      <c r="AI35" s="37">
        <v>14372221.304151535</v>
      </c>
      <c r="AJ35" s="37">
        <v>14656668</v>
      </c>
      <c r="AK35" s="37">
        <f>(AI35-AJ35)</f>
        <v>0</v>
      </c>
      <c r="AL35" s="38">
        <f>IF(AJ35&lt;&gt;0,100*(AI35-AJ35)/AJ35,0)</f>
        <v>0</v>
      </c>
      <c r="AM35" s="37">
        <v>16571336.617147446</v>
      </c>
      <c r="AN35" s="37">
        <f>(AI35-AM35)</f>
        <v>0</v>
      </c>
      <c r="AO35" s="38">
        <f>IF(AM35&lt;&gt;0,100*(AI35-AM35)/AM35,0)</f>
        <v>0</v>
      </c>
      <c r="AP35" s="37">
        <v>32447343</v>
      </c>
      <c r="AQ35" s="38">
        <f>IF(AP35&lt;&gt;0,100*AI35/AP35,0)</f>
        <v>0</v>
      </c>
      <c r="AR35" s="37">
        <v>33575026.9208889</v>
      </c>
      <c r="AS35" s="38">
        <f>IF(AR35&lt;&gt;0,100*AI35/AR35,0)</f>
        <v>0</v>
      </c>
      <c r="AT35" s="39">
        <f>IF(X35&lt;&gt;0,AI35/X35,0)</f>
        <v>0</v>
      </c>
      <c r="AU35" s="39">
        <f>IF(Y35&lt;&gt;0,AJ35/Y35,0)</f>
        <v>0</v>
      </c>
      <c r="AV35" s="38">
        <f>IF(AU35&lt;&gt;0,100*(AT35-AU35)/AU35,0)</f>
        <v>0</v>
      </c>
      <c r="AW35" s="39">
        <f>IF(AB35&lt;&gt;0,AM35/AB35,0)</f>
        <v>0</v>
      </c>
      <c r="AX35" s="38">
        <f>IF(AW35&lt;&gt;0,100*(AT35-AW35)/AW35,0)</f>
        <v>0</v>
      </c>
      <c r="AY35" s="38">
        <f>IF(AE35&lt;&gt;0,AP35/AE35,0)</f>
        <v>0</v>
      </c>
      <c r="AZ35" s="38">
        <f>IF(AG35&lt;&gt;0,AR35/AG35,0)</f>
        <v>0</v>
      </c>
    </row>
    <row r="36" spans="1:52" ht="12.75">
      <c r="A36" s="101">
        <v>37289.083333333336</v>
      </c>
      <c r="B36" s="29" t="s">
        <v>71</v>
      </c>
      <c r="C36" s="29" t="s">
        <v>1</v>
      </c>
      <c r="D36" s="29"/>
      <c r="E36" s="37">
        <v>132793</v>
      </c>
      <c r="F36" s="37">
        <v>134520</v>
      </c>
      <c r="G36" s="37">
        <f>(E36-F36)</f>
        <v>0</v>
      </c>
      <c r="H36" s="38">
        <f>IF(F36&lt;&gt;0,100*(E36-F36)/F36,0)</f>
        <v>0</v>
      </c>
      <c r="I36" s="37">
        <v>127318</v>
      </c>
      <c r="J36" s="37">
        <f>(E36-I36)</f>
        <v>0</v>
      </c>
      <c r="K36" s="38">
        <f>IF(I36&lt;&gt;0,100*(E36-I36)/I36,0)</f>
        <v>0</v>
      </c>
      <c r="L36" s="37">
        <v>5289214.021110535</v>
      </c>
      <c r="M36" s="37">
        <v>5442313.227428436</v>
      </c>
      <c r="N36" s="37">
        <f>(L36-M36)</f>
        <v>0</v>
      </c>
      <c r="O36" s="38">
        <f>IF(M36&lt;&gt;0,100*(L36-M36)/M36,0)</f>
        <v>0</v>
      </c>
      <c r="P36" s="37">
        <v>5301298.585950851</v>
      </c>
      <c r="Q36" s="37">
        <f>(L36-P36)</f>
        <v>0</v>
      </c>
      <c r="R36" s="38">
        <f>IF(P36&lt;&gt;0,100*(L36-P36)/P36,0)</f>
        <v>0</v>
      </c>
      <c r="S36" s="39">
        <f>IF(E36&lt;&gt;0,L36/E36,0)</f>
        <v>0</v>
      </c>
      <c r="T36" s="39">
        <f>IF(F36&lt;&gt;0,M36/F36,0)</f>
        <v>0</v>
      </c>
      <c r="U36" s="38">
        <f>IF(T36&lt;&gt;0,100*(S36-T36)/T36,0)</f>
        <v>0</v>
      </c>
      <c r="V36" s="39">
        <f>IF(I36&lt;&gt;0,P36/I36,0)</f>
        <v>0</v>
      </c>
      <c r="W36" s="38">
        <f>IF(V36&lt;&gt;0,100*(S36-V36)/V36,0)</f>
        <v>0</v>
      </c>
      <c r="X36" s="37">
        <v>659609</v>
      </c>
      <c r="Y36" s="37">
        <v>665069</v>
      </c>
      <c r="Z36" s="37">
        <f>(X36-Y36)</f>
        <v>0</v>
      </c>
      <c r="AA36" s="38">
        <f>IF(Y36&lt;&gt;0,100*(X36-Y36)/Y36,0)</f>
        <v>0</v>
      </c>
      <c r="AB36" s="37">
        <v>642807</v>
      </c>
      <c r="AC36" s="37">
        <f>(X36-AB36)</f>
        <v>0</v>
      </c>
      <c r="AD36" s="38">
        <f>IF(AB36&lt;&gt;0,100*(X36-AB36)/AB36,0)</f>
        <v>0</v>
      </c>
      <c r="AE36" s="37">
        <v>1586757</v>
      </c>
      <c r="AF36" s="38">
        <f>IF(AE36&lt;&gt;0,100*X36/AE36,0)</f>
        <v>0</v>
      </c>
      <c r="AG36" s="37">
        <v>1551877</v>
      </c>
      <c r="AH36" s="38">
        <f>IF(AG36&lt;&gt;0,100*X36/AG36,0)</f>
        <v>0</v>
      </c>
      <c r="AI36" s="37">
        <v>27033355.620776176</v>
      </c>
      <c r="AJ36" s="37">
        <v>27638068.3303833</v>
      </c>
      <c r="AK36" s="37">
        <f>(AI36-AJ36)</f>
        <v>0</v>
      </c>
      <c r="AL36" s="38">
        <f>IF(AJ36&lt;&gt;0,100*(AI36-AJ36)/AJ36,0)</f>
        <v>0</v>
      </c>
      <c r="AM36" s="37">
        <v>25346042.172319412</v>
      </c>
      <c r="AN36" s="37">
        <f>(AI36-AM36)</f>
        <v>0</v>
      </c>
      <c r="AO36" s="38">
        <f>IF(AM36&lt;&gt;0,100*(AI36-AM36)/AM36,0)</f>
        <v>0</v>
      </c>
      <c r="AP36" s="37">
        <v>66041168.11035538</v>
      </c>
      <c r="AQ36" s="38">
        <f>IF(AP36&lt;&gt;0,100*AI36/AP36,0)</f>
        <v>0</v>
      </c>
      <c r="AR36" s="37">
        <v>60294523.98821831</v>
      </c>
      <c r="AS36" s="38">
        <f>IF(AR36&lt;&gt;0,100*AI36/AR36,0)</f>
        <v>0</v>
      </c>
      <c r="AT36" s="39">
        <f>IF(X36&lt;&gt;0,AI36/X36,0)</f>
        <v>0</v>
      </c>
      <c r="AU36" s="39">
        <f>IF(Y36&lt;&gt;0,AJ36/Y36,0)</f>
        <v>0</v>
      </c>
      <c r="AV36" s="38">
        <f>IF(AU36&lt;&gt;0,100*(AT36-AU36)/AU36,0)</f>
        <v>0</v>
      </c>
      <c r="AW36" s="39">
        <f>IF(AB36&lt;&gt;0,AM36/AB36,0)</f>
        <v>0</v>
      </c>
      <c r="AX36" s="38">
        <f>IF(AW36&lt;&gt;0,100*(AT36-AW36)/AW36,0)</f>
        <v>0</v>
      </c>
      <c r="AY36" s="38">
        <f>IF(AE36&lt;&gt;0,AP36/AE36,0)</f>
        <v>0</v>
      </c>
      <c r="AZ36" s="38">
        <f>IF(AG36&lt;&gt;0,AR36/AG36,0)</f>
        <v>0</v>
      </c>
    </row>
    <row r="37" spans="1:52" ht="12.75">
      <c r="A37" s="54"/>
      <c r="B37" s="60" t="s">
        <v>72</v>
      </c>
      <c r="C37" s="60" t="s">
        <v>1</v>
      </c>
      <c r="D37" s="60"/>
      <c r="E37" s="63">
        <f>SUM(E35:E36)</f>
        <v>0</v>
      </c>
      <c r="F37" s="63">
        <f>SUM(F35:F36)</f>
        <v>0</v>
      </c>
      <c r="G37" s="63">
        <f>(E37-F37)</f>
        <v>0</v>
      </c>
      <c r="H37" s="64">
        <f>IF(F37&lt;&gt;0,100*(E37-F37)/F37,0)</f>
        <v>0</v>
      </c>
      <c r="I37" s="63">
        <f>SUM(I35:I36)</f>
        <v>0</v>
      </c>
      <c r="J37" s="63">
        <f>(E37-I37)</f>
        <v>0</v>
      </c>
      <c r="K37" s="64">
        <f>IF(I37&lt;&gt;0,100*(E37-I37)/I37,0)</f>
        <v>0</v>
      </c>
      <c r="L37" s="63">
        <f>SUM(L35:L36)</f>
        <v>0</v>
      </c>
      <c r="M37" s="63">
        <f>SUM(M35:M36)</f>
        <v>0</v>
      </c>
      <c r="N37" s="63">
        <f>(L37-M37)</f>
        <v>0</v>
      </c>
      <c r="O37" s="64">
        <f>IF(M37&lt;&gt;0,100*(L37-M37)/M37,0)</f>
        <v>0</v>
      </c>
      <c r="P37" s="63">
        <f>SUM(P35:P36)</f>
        <v>0</v>
      </c>
      <c r="Q37" s="63">
        <f>(L37-P37)</f>
        <v>0</v>
      </c>
      <c r="R37" s="64">
        <f>IF(P37&lt;&gt;0,100*(L37-P37)/P37,0)</f>
        <v>0</v>
      </c>
      <c r="S37" s="65">
        <f>IF(E37&lt;&gt;0,L37/E37,0)</f>
        <v>0</v>
      </c>
      <c r="T37" s="65">
        <f>IF(F37&lt;&gt;0,M37/F37,0)</f>
        <v>0</v>
      </c>
      <c r="U37" s="64">
        <f>IF(T37&lt;&gt;0,100*(S37-T37)/T37,0)</f>
        <v>0</v>
      </c>
      <c r="V37" s="65">
        <f>IF(I37&lt;&gt;0,P37/I37,0)</f>
        <v>0</v>
      </c>
      <c r="W37" s="64">
        <f>IF(V37&lt;&gt;0,100*(S37-V37)/V37,0)</f>
        <v>0</v>
      </c>
      <c r="X37" s="63">
        <f>SUM(X35:X36)</f>
        <v>0</v>
      </c>
      <c r="Y37" s="63">
        <f>SUM(Y35:Y36)</f>
        <v>0</v>
      </c>
      <c r="Z37" s="63">
        <f>(X37-Y37)</f>
        <v>0</v>
      </c>
      <c r="AA37" s="64">
        <f>IF(Y37&lt;&gt;0,100*(X37-Y37)/Y37,0)</f>
        <v>0</v>
      </c>
      <c r="AB37" s="63">
        <f>SUM(AB35:AB36)</f>
        <v>0</v>
      </c>
      <c r="AC37" s="63">
        <f>(X37-AB37)</f>
        <v>0</v>
      </c>
      <c r="AD37" s="64">
        <f>IF(AB37&lt;&gt;0,100*(X37-AB37)/AB37,0)</f>
        <v>0</v>
      </c>
      <c r="AE37" s="63">
        <f>SUM(AE35:AE36)</f>
        <v>0</v>
      </c>
      <c r="AF37" s="64">
        <f>IF(AE37&lt;&gt;0,100*X37/AE37,0)</f>
        <v>0</v>
      </c>
      <c r="AG37" s="63">
        <f>SUM(AG35:AG36)</f>
        <v>0</v>
      </c>
      <c r="AH37" s="64">
        <f>IF(AG37&lt;&gt;0,100*X37/AG37,0)</f>
        <v>0</v>
      </c>
      <c r="AI37" s="63">
        <f>SUM(AI35:AI36)</f>
        <v>0</v>
      </c>
      <c r="AJ37" s="63">
        <f>SUM(AJ35:AJ36)</f>
        <v>0</v>
      </c>
      <c r="AK37" s="63">
        <f>(AI37-AJ37)</f>
        <v>0</v>
      </c>
      <c r="AL37" s="64">
        <f>IF(AJ37&lt;&gt;0,100*(AI37-AJ37)/AJ37,0)</f>
        <v>0</v>
      </c>
      <c r="AM37" s="63">
        <f>SUM(AM35:AM36)</f>
        <v>0</v>
      </c>
      <c r="AN37" s="63">
        <f>(AI37-AM37)</f>
        <v>0</v>
      </c>
      <c r="AO37" s="64">
        <f>IF(AM37&lt;&gt;0,100*(AI37-AM37)/AM37,0)</f>
        <v>0</v>
      </c>
      <c r="AP37" s="63">
        <f>SUM(AP35:AP36)</f>
        <v>0</v>
      </c>
      <c r="AQ37" s="64">
        <f>IF(AP37&lt;&gt;0,100*AI37/AP37,0)</f>
        <v>0</v>
      </c>
      <c r="AR37" s="63">
        <f>SUM(AR35:AR36)</f>
        <v>0</v>
      </c>
      <c r="AS37" s="64">
        <f>IF(AR37&lt;&gt;0,100*AI37/AR37,0)</f>
        <v>0</v>
      </c>
      <c r="AT37" s="65">
        <f>IF(X37&lt;&gt;0,AI37/X37,0)</f>
        <v>0</v>
      </c>
      <c r="AU37" s="65">
        <f>IF(Y37&lt;&gt;0,AJ37/Y37,0)</f>
        <v>0</v>
      </c>
      <c r="AV37" s="64">
        <f>IF(AU37&lt;&gt;0,100*(AT37-AU37)/AU37,0)</f>
        <v>0</v>
      </c>
      <c r="AW37" s="65">
        <f>IF(AB37&lt;&gt;0,AM37/AB37,0)</f>
        <v>0</v>
      </c>
      <c r="AX37" s="64">
        <f>IF(AW37&lt;&gt;0,100*(AT37-AW37)/AW37,0)</f>
        <v>0</v>
      </c>
      <c r="AY37" s="64">
        <f>IF(AE37&lt;&gt;0,AP37/AE37,0)</f>
        <v>0</v>
      </c>
      <c r="AZ37" s="64">
        <f>IF(AG37&lt;&gt;0,AR37/AG37,0)</f>
        <v>0</v>
      </c>
    </row>
    <row r="38" spans="1:52" ht="12.75">
      <c r="A38" s="79"/>
      <c r="B38" s="85" t="s">
        <v>73</v>
      </c>
      <c r="C38" s="85" t="s">
        <v>1</v>
      </c>
      <c r="D38" s="85"/>
      <c r="E38" s="88">
        <f>E34+E37</f>
        <v>0</v>
      </c>
      <c r="F38" s="88">
        <f>F34+F37</f>
        <v>0</v>
      </c>
      <c r="G38" s="88">
        <f>(E38-F38)</f>
        <v>0</v>
      </c>
      <c r="H38" s="89">
        <f>IF(F38&lt;&gt;0,100*(E38-F38)/F38,0)</f>
        <v>0</v>
      </c>
      <c r="I38" s="88">
        <f>I34+I37</f>
        <v>0</v>
      </c>
      <c r="J38" s="88">
        <f>(E38-I38)</f>
        <v>0</v>
      </c>
      <c r="K38" s="89">
        <f>IF(I38&lt;&gt;0,100*(E38-I38)/I38,0)</f>
        <v>0</v>
      </c>
      <c r="L38" s="88">
        <f>L34+L37</f>
        <v>0</v>
      </c>
      <c r="M38" s="88">
        <f>M34+M37</f>
        <v>0</v>
      </c>
      <c r="N38" s="88">
        <f>(L38-M38)</f>
        <v>0</v>
      </c>
      <c r="O38" s="89">
        <f>IF(M38&lt;&gt;0,100*(L38-M38)/M38,0)</f>
        <v>0</v>
      </c>
      <c r="P38" s="88">
        <f>P34+P37</f>
        <v>0</v>
      </c>
      <c r="Q38" s="88">
        <f>(L38-P38)</f>
        <v>0</v>
      </c>
      <c r="R38" s="89">
        <f>IF(P38&lt;&gt;0,100*(L38-P38)/P38,0)</f>
        <v>0</v>
      </c>
      <c r="S38" s="90">
        <f>IF(E38&lt;&gt;0,L38/E38,0)</f>
        <v>0</v>
      </c>
      <c r="T38" s="90">
        <f>IF(F38&lt;&gt;0,M38/F38,0)</f>
        <v>0</v>
      </c>
      <c r="U38" s="89">
        <f>IF(T38&lt;&gt;0,100*(S38-T38)/T38,0)</f>
        <v>0</v>
      </c>
      <c r="V38" s="90">
        <f>IF(I38&lt;&gt;0,P38/I38,0)</f>
        <v>0</v>
      </c>
      <c r="W38" s="89">
        <f>IF(V38&lt;&gt;0,100*(S38-V38)/V38,0)</f>
        <v>0</v>
      </c>
      <c r="X38" s="88">
        <f>X34+X37</f>
        <v>0</v>
      </c>
      <c r="Y38" s="88">
        <f>Y34+Y37</f>
        <v>0</v>
      </c>
      <c r="Z38" s="88">
        <f>(X38-Y38)</f>
        <v>0</v>
      </c>
      <c r="AA38" s="89">
        <f>IF(Y38&lt;&gt;0,100*(X38-Y38)/Y38,0)</f>
        <v>0</v>
      </c>
      <c r="AB38" s="88">
        <f>AB34+AB37</f>
        <v>0</v>
      </c>
      <c r="AC38" s="88">
        <f>(X38-AB38)</f>
        <v>0</v>
      </c>
      <c r="AD38" s="89">
        <f>IF(AB38&lt;&gt;0,100*(X38-AB38)/AB38,0)</f>
        <v>0</v>
      </c>
      <c r="AE38" s="88">
        <f>AE34+AE37</f>
        <v>0</v>
      </c>
      <c r="AF38" s="89">
        <f>IF(AE38&lt;&gt;0,100*X38/AE38,0)</f>
        <v>0</v>
      </c>
      <c r="AG38" s="88">
        <f>AG34+AG37</f>
        <v>0</v>
      </c>
      <c r="AH38" s="89">
        <f>IF(AG38&lt;&gt;0,100*X38/AG38,0)</f>
        <v>0</v>
      </c>
      <c r="AI38" s="88">
        <f>AI34+AI37</f>
        <v>0</v>
      </c>
      <c r="AJ38" s="88">
        <f>AJ34+AJ37</f>
        <v>0</v>
      </c>
      <c r="AK38" s="88">
        <f>(AI38-AJ38)</f>
        <v>0</v>
      </c>
      <c r="AL38" s="89">
        <f>IF(AJ38&lt;&gt;0,100*(AI38-AJ38)/AJ38,0)</f>
        <v>0</v>
      </c>
      <c r="AM38" s="88">
        <f>AM34+AM37</f>
        <v>0</v>
      </c>
      <c r="AN38" s="88">
        <f>(AI38-AM38)</f>
        <v>0</v>
      </c>
      <c r="AO38" s="89">
        <f>IF(AM38&lt;&gt;0,100*(AI38-AM38)/AM38,0)</f>
        <v>0</v>
      </c>
      <c r="AP38" s="88">
        <f>AP34+AP37</f>
        <v>0</v>
      </c>
      <c r="AQ38" s="89">
        <f>IF(AP38&lt;&gt;0,100*AI38/AP38,0)</f>
        <v>0</v>
      </c>
      <c r="AR38" s="88">
        <f>AR34+AR37</f>
        <v>0</v>
      </c>
      <c r="AS38" s="89">
        <f>IF(AR38&lt;&gt;0,100*AI38/AR38,0)</f>
        <v>0</v>
      </c>
      <c r="AT38" s="90">
        <f>IF(X38&lt;&gt;0,AI38/X38,0)</f>
        <v>0</v>
      </c>
      <c r="AU38" s="90">
        <f>IF(Y38&lt;&gt;0,AJ38/Y38,0)</f>
        <v>0</v>
      </c>
      <c r="AV38" s="89">
        <f>IF(AU38&lt;&gt;0,100*(AT38-AU38)/AU38,0)</f>
        <v>0</v>
      </c>
      <c r="AW38" s="90">
        <f>IF(AB38&lt;&gt;0,AM38/AB38,0)</f>
        <v>0</v>
      </c>
      <c r="AX38" s="89">
        <f>IF(AW38&lt;&gt;0,100*(AT38-AW38)/AW38,0)</f>
        <v>0</v>
      </c>
      <c r="AY38" s="89">
        <f>IF(AE38&lt;&gt;0,AP38/AE38,0)</f>
        <v>0</v>
      </c>
      <c r="AZ38" s="89">
        <f>IF(AG38&lt;&gt;0,AR38/AG38,0)</f>
        <v>0</v>
      </c>
    </row>
    <row r="39" spans="1:52" ht="12.75">
      <c r="A39" s="116"/>
      <c r="B39" s="122" t="s">
        <v>74</v>
      </c>
      <c r="C39" s="122" t="s">
        <v>1</v>
      </c>
      <c r="D39" s="122"/>
      <c r="E39" s="125">
        <f>E31+E38</f>
        <v>0</v>
      </c>
      <c r="F39" s="125">
        <f>F31+F38</f>
        <v>0</v>
      </c>
      <c r="G39" s="125">
        <f>(E39-F39)</f>
        <v>0</v>
      </c>
      <c r="H39" s="126">
        <f>IF(F39&lt;&gt;0,100*(E39-F39)/F39,0)</f>
        <v>0</v>
      </c>
      <c r="I39" s="125">
        <f>I31+I38</f>
        <v>0</v>
      </c>
      <c r="J39" s="125">
        <f>(E39-I39)</f>
        <v>0</v>
      </c>
      <c r="K39" s="126">
        <f>IF(I39&lt;&gt;0,100*(E39-I39)/I39,0)</f>
        <v>0</v>
      </c>
      <c r="L39" s="125">
        <f>L31+L38</f>
        <v>0</v>
      </c>
      <c r="M39" s="125">
        <f>M31+M38</f>
        <v>0</v>
      </c>
      <c r="N39" s="125">
        <f>(L39-M39)</f>
        <v>0</v>
      </c>
      <c r="O39" s="126">
        <f>IF(M39&lt;&gt;0,100*(L39-M39)/M39,0)</f>
        <v>0</v>
      </c>
      <c r="P39" s="125">
        <f>P31+P38</f>
        <v>0</v>
      </c>
      <c r="Q39" s="125">
        <f>(L39-P39)</f>
        <v>0</v>
      </c>
      <c r="R39" s="126">
        <f>IF(P39&lt;&gt;0,100*(L39-P39)/P39,0)</f>
        <v>0</v>
      </c>
      <c r="S39" s="127">
        <f>IF(E39&lt;&gt;0,L39/E39,0)</f>
        <v>0</v>
      </c>
      <c r="T39" s="127">
        <f>IF(F39&lt;&gt;0,M39/F39,0)</f>
        <v>0</v>
      </c>
      <c r="U39" s="126">
        <f>IF(T39&lt;&gt;0,100*(S39-T39)/T39,0)</f>
        <v>0</v>
      </c>
      <c r="V39" s="127">
        <f>IF(I39&lt;&gt;0,P39/I39,0)</f>
        <v>0</v>
      </c>
      <c r="W39" s="126">
        <f>IF(V39&lt;&gt;0,100*(S39-V39)/V39,0)</f>
        <v>0</v>
      </c>
      <c r="X39" s="125">
        <f>X31+X38</f>
        <v>0</v>
      </c>
      <c r="Y39" s="125">
        <f>Y31+Y38</f>
        <v>0</v>
      </c>
      <c r="Z39" s="125">
        <f>(X39-Y39)</f>
        <v>0</v>
      </c>
      <c r="AA39" s="126">
        <f>IF(Y39&lt;&gt;0,100*(X39-Y39)/Y39,0)</f>
        <v>0</v>
      </c>
      <c r="AB39" s="125">
        <f>AB31+AB38</f>
        <v>0</v>
      </c>
      <c r="AC39" s="125">
        <f>(X39-AB39)</f>
        <v>0</v>
      </c>
      <c r="AD39" s="126">
        <f>IF(AB39&lt;&gt;0,100*(X39-AB39)/AB39,0)</f>
        <v>0</v>
      </c>
      <c r="AE39" s="125">
        <f>AE31+AE38</f>
        <v>0</v>
      </c>
      <c r="AF39" s="126">
        <f>IF(AE39&lt;&gt;0,100*X39/AE39,0)</f>
        <v>0</v>
      </c>
      <c r="AG39" s="125">
        <f>AG31+AG38</f>
        <v>0</v>
      </c>
      <c r="AH39" s="126">
        <f>IF(AG39&lt;&gt;0,100*X39/AG39,0)</f>
        <v>0</v>
      </c>
      <c r="AI39" s="125">
        <f>AI31+AI38</f>
        <v>0</v>
      </c>
      <c r="AJ39" s="125">
        <f>AJ31+AJ38</f>
        <v>0</v>
      </c>
      <c r="AK39" s="125">
        <f>(AI39-AJ39)</f>
        <v>0</v>
      </c>
      <c r="AL39" s="126">
        <f>IF(AJ39&lt;&gt;0,100*(AI39-AJ39)/AJ39,0)</f>
        <v>0</v>
      </c>
      <c r="AM39" s="125">
        <f>AM31+AM38</f>
        <v>0</v>
      </c>
      <c r="AN39" s="125">
        <f>(AI39-AM39)</f>
        <v>0</v>
      </c>
      <c r="AO39" s="126">
        <f>IF(AM39&lt;&gt;0,100*(AI39-AM39)/AM39,0)</f>
        <v>0</v>
      </c>
      <c r="AP39" s="125">
        <f>AP31+AP38</f>
        <v>0</v>
      </c>
      <c r="AQ39" s="126">
        <f>IF(AP39&lt;&gt;0,100*AI39/AP39,0)</f>
        <v>0</v>
      </c>
      <c r="AR39" s="125">
        <f>AR31+AR38</f>
        <v>0</v>
      </c>
      <c r="AS39" s="126">
        <f>IF(AR39&lt;&gt;0,100*AI39/AR39,0)</f>
        <v>0</v>
      </c>
      <c r="AT39" s="127">
        <f>IF(X39&lt;&gt;0,AI39/X39,0)</f>
        <v>0</v>
      </c>
      <c r="AU39" s="127">
        <f>IF(Y39&lt;&gt;0,AJ39/Y39,0)</f>
        <v>0</v>
      </c>
      <c r="AV39" s="126">
        <f>IF(AU39&lt;&gt;0,100*(AT39-AU39)/AU39,0)</f>
        <v>0</v>
      </c>
      <c r="AW39" s="127">
        <f>IF(AB39&lt;&gt;0,AM39/AB39,0)</f>
        <v>0</v>
      </c>
      <c r="AX39" s="126">
        <f>IF(AW39&lt;&gt;0,100*(AT39-AW39)/AW39,0)</f>
        <v>0</v>
      </c>
      <c r="AY39" s="126">
        <f>IF(AE39&lt;&gt;0,AP39/AE39,0)</f>
        <v>0</v>
      </c>
      <c r="AZ39" s="126">
        <f>IF(AG39&lt;&gt;0,AR39/AG39,0)</f>
        <v>0</v>
      </c>
    </row>
  </sheetData>
  <mergeCells count="9">
    <mergeCell ref="A1:D1"/>
    <mergeCell ref="E1:K1"/>
    <mergeCell ref="L1:R1"/>
    <mergeCell ref="S1:W1"/>
    <mergeCell ref="X1:AH1"/>
    <mergeCell ref="AI1:AS1"/>
    <mergeCell ref="AT1:AZ1"/>
    <mergeCell ref="A2:D2"/>
    <mergeCell ref="AY2:AZ2"/>
  </mergeCells>
  <printOptions horizontalCentered="1"/>
  <pageMargins left="0.75" right="0.75" top="1.2" bottom="1" header="0.5" footer="0.5"/>
  <pageSetup fitToHeight="0" fitToWidth="1" horizontalDpi="600" verticalDpi="600" orientation="landscape" paperSize="9"/>
  <headerFooter alignWithMargins="0">
    <oddHeader>&amp;CAJB Systems
Pound Sterling
Month &amp; YTD Variances Units, ASP, Value (3 Files)
</oddHeader>
    <oddFooter>&amp;L&amp;D &amp;T&amp;C&amp;Z&amp;F&amp;RPage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tonybysouth</dc:creator>
  <cp:keywords/>
  <dc:description/>
  <cp:lastModifiedBy/>
  <cp:category/>
  <cp:version/>
  <cp:contentType/>
  <cp:contentStatus/>
</cp:coreProperties>
</file>